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'Hoja1'!$A$18:$L$147</definedName>
    <definedName name="_xlnm.Print_Titles" localSheetId="0">'Hoja1'!$18:$18</definedName>
  </definedNames>
  <calcPr fullCalcOnLoad="1"/>
</workbook>
</file>

<file path=xl/sharedStrings.xml><?xml version="1.0" encoding="utf-8"?>
<sst xmlns="http://schemas.openxmlformats.org/spreadsheetml/2006/main" count="895" uniqueCount="206">
  <si>
    <t>PLAN ANUAL DE ADQUISICIONES</t>
  </si>
  <si>
    <t>A. INFORMACIÓN GENERAL DE LA ENTIDAD</t>
  </si>
  <si>
    <t>Nombre</t>
  </si>
  <si>
    <t>ALCALDIA LOCAL DE SUMAPAZ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</si>
  <si>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</si>
  <si>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</si>
  <si>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Avenida Cra 6 No. 32 A-85</t>
  </si>
  <si>
    <t>Teléfono</t>
  </si>
  <si>
    <t>Página web</t>
  </si>
  <si>
    <t>www.sumapaz.gov.co</t>
  </si>
  <si>
    <t>Misión y visión</t>
  </si>
  <si>
    <t>Lideramos la gestión política distrital, el desarrollo local y la formulación e implementación de políticas públicas de convivencia, seguridad, derechos humanos y acceso a la justicia; garantizando la gobernabilidad y la cultura democrática con participación, transparencia, inclusión y sostenibilidad  para lograr una  Bogotá más humana</t>
  </si>
  <si>
    <t>Perspectiva estratégica</t>
  </si>
  <si>
    <t>La oficina de planeacion Local dara cumplimiento a las fechas establecidad para cada uno de los procesos en el plan de Adquisicion 2014, situacion que nos garantiza el cumplimiento de dicho plan.</t>
  </si>
  <si>
    <t>Información de contacto</t>
  </si>
  <si>
    <t>alcalde.sumapaz@gobiernobogota.gov.co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</si>
  <si>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</si>
  <si>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</si>
  <si>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</si>
  <si>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DE $18,041,801 HASTA $180.418.000</t>
  </si>
  <si>
    <t>Límite de contratación mínima cuantía</t>
  </si>
  <si>
    <t>DE $1 HASTA $18.041.800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</si>
  <si>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</si>
  <si>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</si>
  <si>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</si>
  <si>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</si>
  <si>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</si>
  <si>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</si>
  <si>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</si>
  <si>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</si>
  <si>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</si>
  <si>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</si>
  <si>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</si>
  <si>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</si>
  <si>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</si>
  <si>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1 MES</t>
  </si>
  <si>
    <t>SELECCIÓN ABREVIADA-SUBASTA</t>
  </si>
  <si>
    <t>INVERSION</t>
  </si>
  <si>
    <t>No</t>
  </si>
  <si>
    <t>N/A</t>
  </si>
  <si>
    <t>contratacionsumapaz@hotmail.com</t>
  </si>
  <si>
    <t>Atención de promoción y prevención en salud</t>
  </si>
  <si>
    <t>5 MESES</t>
  </si>
  <si>
    <t>SELECCIÓN ABREVIADA</t>
  </si>
  <si>
    <t>Interventoria a la atención y promoción en salud</t>
  </si>
  <si>
    <t>MINIMA CUANTIA</t>
  </si>
  <si>
    <t>Dotar a centro de salud de Sumapaz</t>
  </si>
  <si>
    <t>2 MESES</t>
  </si>
  <si>
    <t>SUBASTA</t>
  </si>
  <si>
    <t>Apoyar  el Foro Educativo Local y la asistencia al Foro Distrital</t>
  </si>
  <si>
    <t>Realizar las Expediciones Pedagógicas</t>
  </si>
  <si>
    <t>3 MESES</t>
  </si>
  <si>
    <t>Interventoria Expediciones Pedagogicas</t>
  </si>
  <si>
    <t>Apoyar dos (2) iniciativas juveniles de investigación en los IEDs</t>
  </si>
  <si>
    <t>CONVENIO</t>
  </si>
  <si>
    <t>Desarrollar acciones contra la discriminación y las violencias , incluyendo la violencia de género.</t>
  </si>
  <si>
    <t>4 MESES</t>
  </si>
  <si>
    <t>Interventoria a las acciones contra la discriminación</t>
  </si>
  <si>
    <t>Encuentro de mujeres sumapaceñas</t>
  </si>
  <si>
    <t>Entrega de Subsidio C a 230 adultos mayores en situación de pobreza</t>
  </si>
  <si>
    <t>12 MESES</t>
  </si>
  <si>
    <t>RESOLUCION</t>
  </si>
  <si>
    <t>Adición entrega de Subsidio C</t>
  </si>
  <si>
    <t xml:space="preserve">ADICION </t>
  </si>
  <si>
    <t>Focalizadora para Subsidio C</t>
  </si>
  <si>
    <t>11 MESES</t>
  </si>
  <si>
    <t>DIRECTA</t>
  </si>
  <si>
    <t>Gastos operativos  Subsidio C</t>
  </si>
  <si>
    <t>Dotar de ayudas técnicas a la población vulnerable</t>
  </si>
  <si>
    <t>Asesorar a 50 personas en rutas de acceso a la justicia y desarrollar procesos orientados al fortalecimiento de la cultura de los DDHH y DIH en el territorio</t>
  </si>
  <si>
    <t>Interventoria al fortalecimiento dela cultura de los DDHH y Acceso a la justicia</t>
  </si>
  <si>
    <t>Adición y prorroga contrato de interventoria  No.105 de 2013 CONSORCIO ESPACIO PUBLICO</t>
  </si>
  <si>
    <t>45 DIAS</t>
  </si>
  <si>
    <t xml:space="preserve">SELECCIÓN ABREVIADA </t>
  </si>
  <si>
    <t>Adición y prorroga contrato de obra No. 80  de 2013 CONSORCIO RAELJA CARVAJAL'</t>
  </si>
  <si>
    <t>LICITACION</t>
  </si>
  <si>
    <t>Desarrollar actividades recreativas para los adultos mayores sumapaceños</t>
  </si>
  <si>
    <t>Interventoria actividades recreativas adultos mayores</t>
  </si>
  <si>
    <t>Desarrollar actividades recreativas para población en situación de discapacidad y sus cuidadores</t>
  </si>
  <si>
    <t>Interventoria actividades recreodeportivas poblacion en situacion de discapacidad y sus cuidadores</t>
  </si>
  <si>
    <t>Desarrollar los juegos intercolegiados rurales</t>
  </si>
  <si>
    <t>Interventoria juegos intercolegiados rurales</t>
  </si>
  <si>
    <t>Desarrollar la escuela de formación deportiva</t>
  </si>
  <si>
    <t>Interventoria a la Escuela de formación deportiva</t>
  </si>
  <si>
    <t>Desarrollar la escuela de formación artística y cultural</t>
  </si>
  <si>
    <t>Interventoria a la escuela de formación artistica</t>
  </si>
  <si>
    <t>Realizar el Día del campesino</t>
  </si>
  <si>
    <t>Interventoria dia del campesino</t>
  </si>
  <si>
    <t>Realizar la Feria Agroambiental</t>
  </si>
  <si>
    <t>Interventoria Feria Agroambiental</t>
  </si>
  <si>
    <t>Festival de niños y niñas de Sumapaz</t>
  </si>
  <si>
    <t>Celebración día de la mujer</t>
  </si>
  <si>
    <t>interventoria Celebración día de la mujer</t>
  </si>
  <si>
    <t>Apoyo logístico para la realización de las Comparsas</t>
  </si>
  <si>
    <t>CONCURSO DE MERITOS</t>
  </si>
  <si>
    <t>Asesorar dos (2) organizaciones comunitarias para la recuperación, preservación, protección y conservación de los cuerpos hídricos y espacios de agua</t>
  </si>
  <si>
    <t>Interventoria asesoria organizaciones en recuperacion, preservacion, proteccion y conserv recurso hidrico</t>
  </si>
  <si>
    <t>Rehabilitación, mejoramiento y  mantenimiento de la malla vial local</t>
  </si>
  <si>
    <t>3.5 MESES</t>
  </si>
  <si>
    <t>Interventoria Rehabilitación, mejoramiento y  mantenimiento de la malla vial local</t>
  </si>
  <si>
    <t>Adición contrato de obra Otoniel Sarmiento</t>
  </si>
  <si>
    <t>Adición contrato Consorcio Interventoria Sumapaz</t>
  </si>
  <si>
    <t>Administración y operación maquinaria pesada</t>
  </si>
  <si>
    <t>7 MESES</t>
  </si>
  <si>
    <t>Interventoria administracion y operación maquinaria pesada</t>
  </si>
  <si>
    <t>Adición  contrato administración y operación maquinaria pesada</t>
  </si>
  <si>
    <t>Adición contrato de interventoria administración maquinaria pesada</t>
  </si>
  <si>
    <t>Mantenimiento preventivo y corrrectivo maquinaria pesada</t>
  </si>
  <si>
    <t>Interventoria mantenimiento preventivo y correctivo maquinaria pesada</t>
  </si>
  <si>
    <t>Adición interventoria mantenimiento maquinaria pesada</t>
  </si>
  <si>
    <t>Suministro de combustible y lubricantes vehiculos pesados</t>
  </si>
  <si>
    <t>SUBASTA INVERSA</t>
  </si>
  <si>
    <t>Adición Suministro de combustible y lubricantes vehiculos pesados</t>
  </si>
  <si>
    <t>Suministro de Llantas y neumaticos vehiculos pesados</t>
  </si>
  <si>
    <t>8 meses</t>
  </si>
  <si>
    <t>Apoyo profesional al área de infraestructura</t>
  </si>
  <si>
    <t>6 MESES</t>
  </si>
  <si>
    <t>Apoyo profesional area automotores</t>
  </si>
  <si>
    <t>Auxiliar de  apoyo al área de infraestructura</t>
  </si>
  <si>
    <t>Adición apoyo profesional parque automotor</t>
  </si>
  <si>
    <t>Adición Interventoria mantenimiento y reparación de puentes  sobre corrientes de agua-Consorcio tres</t>
  </si>
  <si>
    <t>Realizar estudios y diseños  de estructuras de contención en  puntos criticos</t>
  </si>
  <si>
    <t>Interventoria a  estudios y diseños  de estructuras de contención en  puntos criticos</t>
  </si>
  <si>
    <t>Intervención de  obras complementarias ( box coulvert, alcantarillas, cunetas, placa huella)</t>
  </si>
  <si>
    <t>Interventoria a la Intervención de obras complementarias ( box coulvert, alcantarillas, cunetas, placa huella)</t>
  </si>
  <si>
    <t>Intervención de puntos criticos con aplicación de tecnologías en Bioingenieria</t>
  </si>
  <si>
    <t>Interventoria a la Intervención de puntos criticos con aplicación de tecnologías en Bioingenieria</t>
  </si>
  <si>
    <t>Adicion contrato NO. 108 de 2014</t>
  </si>
  <si>
    <t>1.5 MESES</t>
  </si>
  <si>
    <t>Adición interventoria contrato No. 109 de 2014</t>
  </si>
  <si>
    <t>Dotación para brigadas de atención de emergencias</t>
  </si>
  <si>
    <t>Manejo y aprovechamiento de residuos sólidos</t>
  </si>
  <si>
    <t>Garantizar 4 portales interactivos en Sumapaz</t>
  </si>
  <si>
    <t>9 MESES</t>
  </si>
  <si>
    <t>Adición convenio con ETB</t>
  </si>
  <si>
    <t>Mantener el 100% de las lineas telefónicas</t>
  </si>
  <si>
    <t>Adición mantenimiento lineas telefónicas</t>
  </si>
  <si>
    <t>Fortalecimiento de la capacidad administrativa y operativa de la administración local a través de la prestación de servicios de apoyo a la gestión.</t>
  </si>
  <si>
    <t>PRESTACIOND E SERVICIOS DIRECTA</t>
  </si>
  <si>
    <t>Compra de vehiculo livano para transporte de funcionarios</t>
  </si>
  <si>
    <t>ACUERDO MARCO DE PRECIOS</t>
  </si>
  <si>
    <t>Reconocimiento honorarios ediles</t>
  </si>
  <si>
    <t>HONORARIOS</t>
  </si>
  <si>
    <t>FUNCIONAMIENTO</t>
  </si>
  <si>
    <t>Combustible vehiculos livianos</t>
  </si>
  <si>
    <t>Llantas y neumáticos vehiculos livianos</t>
  </si>
  <si>
    <t>8 MESES</t>
  </si>
  <si>
    <t>Adición contrato de Llantas y neumáticos vehiculos pesados</t>
  </si>
  <si>
    <t>4 meses</t>
  </si>
  <si>
    <t>Mantenimiento vehículos livianos</t>
  </si>
  <si>
    <t>Adición contrato Mantenimiento vehículos livianos</t>
  </si>
  <si>
    <t>HASTA AGOTAR EXISTENCIA</t>
  </si>
  <si>
    <t>Arrendamiento</t>
  </si>
  <si>
    <t>Materiales y suministros de oficina</t>
  </si>
  <si>
    <t xml:space="preserve">Transporte de funcionarios </t>
  </si>
  <si>
    <t>Adición contrato vigente de Avituallamiento</t>
  </si>
  <si>
    <t>Avituallamiento</t>
  </si>
  <si>
    <t>Transporte de promoción institucional</t>
  </si>
  <si>
    <t>Seguros entidad-SOAT</t>
  </si>
  <si>
    <t xml:space="preserve">ADICION CONTRATO </t>
  </si>
  <si>
    <t xml:space="preserve">Servicio integral de aseo y cafeteria que incluya personal, maquinaria, elementos e insumos para la sede administrativa de la alcaldia </t>
  </si>
  <si>
    <t>COLOMBIA COMPRA EFICIENTE</t>
  </si>
  <si>
    <t>ServicIo de vigilancia y seguridad  con armas para la sede administrativa  y el parqueadero</t>
  </si>
  <si>
    <t>Compraventa de canecas y puntos ecologicos</t>
  </si>
  <si>
    <t>Compraventa de sanitarios ahorradores</t>
  </si>
  <si>
    <t>compraventa e instalacion de puerta para sede Alcaldia Local</t>
  </si>
  <si>
    <t>Diseño e impresión de agendas del sistema de gestion de calidad</t>
  </si>
  <si>
    <t>SELECCIÓN ABREVIADA DE MENOR CUANTIA</t>
  </si>
  <si>
    <t>82141500 </t>
  </si>
  <si>
    <t>Diseño e impresión de periódico y cartilla de rendición de cuentas</t>
  </si>
  <si>
    <t>Servicios publicos</t>
  </si>
  <si>
    <t>Gastos de Caja menor</t>
  </si>
  <si>
    <t>Mantenimiento entidad -caja menor</t>
  </si>
  <si>
    <t>C. NECESIDADES ADICIONALES</t>
  </si>
  <si>
    <t>Posibles códigos UNSPSC</t>
  </si>
  <si>
    <t>Adquisición a titulo de compraventa de un semiremolque Tipo Volco</t>
  </si>
  <si>
    <t>SUBATA INVERSA</t>
  </si>
  <si>
    <t>Adquirir a titulo de compraventa Computadores y equipos de sonido</t>
  </si>
  <si>
    <t>Adquirir a titulo de compraventa muebles y equipos industriales</t>
  </si>
  <si>
    <t>Adquirir a titulo de compraventa material didactivo</t>
  </si>
  <si>
    <t>Adquirir a titulo de compraventa botiquines y linternas</t>
  </si>
  <si>
    <t>Adquisición a titulo de compraventa de dos volquetas</t>
  </si>
  <si>
    <t>2 MES</t>
  </si>
  <si>
    <t>1 mes</t>
  </si>
  <si>
    <t>Mantenimiento y limpieza de pozos septicos</t>
  </si>
  <si>
    <t>Interventoria al Festival de niños y niñas de Sumapaz</t>
  </si>
  <si>
    <t>1 MESES</t>
  </si>
  <si>
    <t>Aunar recursos técnicos, administrativos y financieros para fortalecer  los procesos de participación en la localidad  de Sumapaz, especialmente en lo relacionado con el control social, la gestión pública y los presupuestos participativos</t>
  </si>
  <si>
    <t>Interventoria al convenio de Aunar recursos técnicos, administrativos y financieros para fortalecer  los procesos de participación en la localidad  de Sumapaz, especialmente en lo relacionado con el control social, la gestión pública y los presupuestos participativos</t>
  </si>
  <si>
    <t xml:space="preserve">Compra de euipos de commputo,multifuncional, grabadoras </t>
  </si>
  <si>
    <t>mantenimmiento infraestructura centro de servicios santa rosa</t>
  </si>
  <si>
    <t>3 meses</t>
  </si>
  <si>
    <t>selección abreviada menor cuantia</t>
  </si>
  <si>
    <t>Adición contrato No.60 de 2014  Sistem net</t>
  </si>
  <si>
    <t>Agotar existencias</t>
  </si>
  <si>
    <t>Compraventa de carpetas de gestión documental, de contratos, querellas y demás elementos de organización y seguridad para el acervo documental de la Alcaldía Local de Sumapaz</t>
  </si>
  <si>
    <t>Adición contrto No. 85 de 2015- compraventa carpetas etc.</t>
  </si>
  <si>
    <t>Convenio con ETB para lineas telefónicas</t>
  </si>
  <si>
    <t>Convenio con Canal Capital para realizar y emitir capsulas de la localdiad</t>
  </si>
  <si>
    <t>Prestar los servicios profesionales como abogado para apoyar los asuntos legales y contractuales de la alcaldía local de Sumapaz.</t>
  </si>
  <si>
    <t>Prestar los servicios profesionales de apoyo para el fortalecimiento de la administración local en el Grupo Administrativo y Financiero orientado a la gestión ambiental y cambio climático de la  localidad rural de Sumapaz.</t>
  </si>
  <si>
    <t>Prestar los servicios profesionales para la oficina de planeación de la Alcaldía Local de Sumapaz, en la formulación, evaluación, seguimiento y control de proyectos de inversión y seguimiento de los planes, programas y proyectos del Fondo de Desarrollo Local de Sumapaz.</t>
  </si>
  <si>
    <t>Prestar los servicios profesionales de apoyo a la Coordinación Administrativa y Financiera, área de planeación, en los proyectos  y procesos relacionados con infraestructura de la localidad de Sumapaz.</t>
  </si>
  <si>
    <t>Prestar los servicios profesionales como abogado de apoyo en la oficina de contratación del fondo de desarrollo local de Sumapaz.</t>
  </si>
  <si>
    <t>Prestar los servicios profesionales como abogado de apoyo a la oficina de contratación del Fondo de Desarrollo Local de Sumapaz</t>
  </si>
  <si>
    <t>Prestar los servicios profesionales para la oficina de planeación de la Alcaldía Local de Sumapaz, en la formulación, evaluación, seguimiento y control de proyectos de inversión y seguimiento de los planes, programas y proyectos del Fondo de Desarrollo Local de Sumapaz, así como también apoyar el despacho del Alcalde Local.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</si>
</sst>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\ * #,##0_);_(&quot;$&quot;\ * \(#,##0\);_(&quot;$&quot;\ * &quot;-&quot;??_);_(@_)"/>
    <numFmt numFmtId="181" formatCode="&quot;$&quot;\ #,##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23" fillId="23" borderId="14" xfId="39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2" fillId="0" borderId="0" xfId="0" applyFont="1" applyAlignment="1">
      <alignment/>
    </xf>
    <xf numFmtId="0" fontId="23" fillId="23" borderId="15" xfId="39" applyBorder="1" applyAlignment="1">
      <alignment wrapText="1"/>
    </xf>
    <xf numFmtId="0" fontId="2" fillId="0" borderId="0" xfId="0" applyFont="1" applyAlignment="1">
      <alignment wrapText="1"/>
    </xf>
    <xf numFmtId="0" fontId="23" fillId="23" borderId="14" xfId="39" applyBorder="1" applyAlignment="1">
      <alignment wrapText="1"/>
    </xf>
    <xf numFmtId="0" fontId="23" fillId="23" borderId="16" xfId="39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3" fillId="23" borderId="16" xfId="39" applyBorder="1" applyAlignment="1">
      <alignment horizontal="left" wrapText="1"/>
    </xf>
    <xf numFmtId="180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vertical="center" wrapText="1"/>
    </xf>
    <xf numFmtId="181" fontId="0" fillId="0" borderId="19" xfId="0" applyNumberFormat="1" applyFill="1" applyBorder="1" applyAlignment="1">
      <alignment vertical="center" wrapText="1"/>
    </xf>
    <xf numFmtId="0" fontId="31" fillId="0" borderId="12" xfId="46" applyBorder="1" applyAlignment="1">
      <alignment wrapText="1"/>
    </xf>
    <xf numFmtId="181" fontId="0" fillId="0" borderId="0" xfId="0" applyNumberFormat="1" applyAlignment="1">
      <alignment wrapText="1"/>
    </xf>
    <xf numFmtId="15" fontId="0" fillId="0" borderId="10" xfId="0" applyNumberFormat="1" applyFill="1" applyBorder="1" applyAlignment="1">
      <alignment wrapText="1"/>
    </xf>
    <xf numFmtId="181" fontId="0" fillId="0" borderId="10" xfId="0" applyNumberFormat="1" applyFill="1" applyBorder="1" applyAlignment="1">
      <alignment wrapText="1"/>
    </xf>
    <xf numFmtId="0" fontId="31" fillId="0" borderId="12" xfId="46" applyFill="1" applyBorder="1" applyAlignment="1">
      <alignment wrapText="1"/>
    </xf>
    <xf numFmtId="18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80" fontId="0" fillId="0" borderId="12" xfId="0" applyNumberFormat="1" applyFill="1" applyBorder="1" applyAlignment="1">
      <alignment wrapText="1"/>
    </xf>
    <xf numFmtId="15" fontId="0" fillId="0" borderId="10" xfId="0" applyNumberFormat="1" applyFill="1" applyBorder="1" applyAlignment="1">
      <alignment vertical="center" wrapText="1"/>
    </xf>
    <xf numFmtId="15" fontId="0" fillId="0" borderId="19" xfId="0" applyNumberFormat="1" applyFill="1" applyBorder="1" applyAlignment="1">
      <alignment vertical="center" wrapText="1"/>
    </xf>
    <xf numFmtId="0" fontId="31" fillId="0" borderId="12" xfId="46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181" fontId="0" fillId="0" borderId="19" xfId="0" applyNumberFormat="1" applyFill="1" applyBorder="1" applyAlignment="1">
      <alignment wrapText="1"/>
    </xf>
    <xf numFmtId="15" fontId="0" fillId="0" borderId="19" xfId="0" applyNumberFormat="1" applyFill="1" applyBorder="1" applyAlignment="1">
      <alignment wrapText="1"/>
    </xf>
    <xf numFmtId="171" fontId="1" fillId="0" borderId="21" xfId="49" applyFont="1" applyFill="1" applyBorder="1" applyAlignment="1">
      <alignment vertical="center" wrapText="1"/>
    </xf>
    <xf numFmtId="0" fontId="1" fillId="0" borderId="22" xfId="39" applyFont="1" applyFill="1" applyBorder="1" applyAlignment="1">
      <alignment vertical="center" wrapText="1"/>
    </xf>
    <xf numFmtId="15" fontId="1" fillId="0" borderId="23" xfId="39" applyNumberFormat="1" applyFont="1" applyFill="1" applyBorder="1" applyAlignment="1">
      <alignment vertical="center" wrapText="1"/>
    </xf>
    <xf numFmtId="0" fontId="1" fillId="0" borderId="23" xfId="39" applyFont="1" applyFill="1" applyBorder="1" applyAlignment="1">
      <alignment vertical="center" wrapText="1"/>
    </xf>
    <xf numFmtId="181" fontId="1" fillId="0" borderId="23" xfId="39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5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81" fontId="0" fillId="0" borderId="0" xfId="0" applyNumberFormat="1" applyFill="1" applyBorder="1" applyAlignment="1">
      <alignment wrapText="1"/>
    </xf>
    <xf numFmtId="0" fontId="31" fillId="0" borderId="0" xfId="46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15" fontId="0" fillId="33" borderId="19" xfId="0" applyNumberForma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181" fontId="0" fillId="33" borderId="19" xfId="0" applyNumberFormat="1" applyFill="1" applyBorder="1" applyAlignment="1">
      <alignment vertical="center" wrapText="1"/>
    </xf>
    <xf numFmtId="181" fontId="0" fillId="33" borderId="10" xfId="0" applyNumberFormat="1" applyFill="1" applyBorder="1" applyAlignment="1">
      <alignment vertical="center" wrapText="1"/>
    </xf>
    <xf numFmtId="0" fontId="1" fillId="33" borderId="22" xfId="39" applyFont="1" applyFill="1" applyBorder="1" applyAlignment="1">
      <alignment vertical="center" wrapText="1"/>
    </xf>
    <xf numFmtId="15" fontId="1" fillId="33" borderId="23" xfId="39" applyNumberFormat="1" applyFont="1" applyFill="1" applyBorder="1" applyAlignment="1">
      <alignment vertical="center" wrapText="1"/>
    </xf>
    <xf numFmtId="0" fontId="1" fillId="33" borderId="23" xfId="39" applyFont="1" applyFill="1" applyBorder="1" applyAlignment="1">
      <alignment vertical="center" wrapText="1"/>
    </xf>
    <xf numFmtId="181" fontId="1" fillId="33" borderId="23" xfId="39" applyNumberFormat="1" applyFont="1" applyFill="1" applyBorder="1" applyAlignment="1">
      <alignment vertical="center" wrapText="1"/>
    </xf>
    <xf numFmtId="0" fontId="31" fillId="33" borderId="12" xfId="46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24" xfId="0" applyBorder="1" applyAlignment="1">
      <alignment/>
    </xf>
    <xf numFmtId="0" fontId="0" fillId="33" borderId="11" xfId="0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1" fillId="0" borderId="25" xfId="46" applyFill="1" applyBorder="1" applyAlignment="1">
      <alignment vertical="center" wrapText="1"/>
    </xf>
    <xf numFmtId="0" fontId="0" fillId="0" borderId="11" xfId="0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0" fillId="0" borderId="17" xfId="0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 wrapText="1"/>
    </xf>
    <xf numFmtId="15" fontId="0" fillId="0" borderId="18" xfId="0" applyNumberFormat="1" applyFill="1" applyBorder="1" applyAlignment="1">
      <alignment wrapText="1"/>
    </xf>
    <xf numFmtId="0" fontId="0" fillId="0" borderId="18" xfId="0" applyFill="1" applyBorder="1" applyAlignment="1">
      <alignment wrapText="1"/>
    </xf>
    <xf numFmtId="181" fontId="0" fillId="0" borderId="18" xfId="0" applyNumberFormat="1" applyFill="1" applyBorder="1" applyAlignment="1">
      <alignment wrapText="1"/>
    </xf>
    <xf numFmtId="0" fontId="31" fillId="0" borderId="13" xfId="46" applyFill="1" applyBorder="1" applyAlignment="1">
      <alignment wrapText="1"/>
    </xf>
    <xf numFmtId="0" fontId="0" fillId="34" borderId="11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tacionsumapaz@hotmail.com" TargetMode="External" /><Relationship Id="rId2" Type="http://schemas.openxmlformats.org/officeDocument/2006/relationships/hyperlink" Target="http://www.sumapaz.gov.co/" TargetMode="External" /><Relationship Id="rId3" Type="http://schemas.openxmlformats.org/officeDocument/2006/relationships/hyperlink" Target="mailto:alcalde.sumapaz@gobiernobogota.gov.co" TargetMode="External" /><Relationship Id="rId4" Type="http://schemas.openxmlformats.org/officeDocument/2006/relationships/hyperlink" Target="mailto:contratacionsumapaz@hotmail.com" TargetMode="External" /><Relationship Id="rId5" Type="http://schemas.openxmlformats.org/officeDocument/2006/relationships/hyperlink" Target="mailto:contratacionsumapaz@hotmail.com" TargetMode="External" /><Relationship Id="rId6" Type="http://schemas.openxmlformats.org/officeDocument/2006/relationships/hyperlink" Target="mailto:contratacionsumapaz@hotmail.com" TargetMode="External" /><Relationship Id="rId7" Type="http://schemas.openxmlformats.org/officeDocument/2006/relationships/hyperlink" Target="mailto:contratacionsumapaz@hotmail.com" TargetMode="External" /><Relationship Id="rId8" Type="http://schemas.openxmlformats.org/officeDocument/2006/relationships/hyperlink" Target="mailto:contratacionsumapaz@hotmail.com" TargetMode="External" /><Relationship Id="rId9" Type="http://schemas.openxmlformats.org/officeDocument/2006/relationships/hyperlink" Target="mailto:contratacionsumapaz@hotmail.com" TargetMode="External" /><Relationship Id="rId10" Type="http://schemas.openxmlformats.org/officeDocument/2006/relationships/hyperlink" Target="mailto:contratacionsumapaz@hotmail.com" TargetMode="External" /><Relationship Id="rId11" Type="http://schemas.openxmlformats.org/officeDocument/2006/relationships/hyperlink" Target="mailto:contratacionsumapaz@hotmail.com" TargetMode="External" /><Relationship Id="rId12" Type="http://schemas.openxmlformats.org/officeDocument/2006/relationships/hyperlink" Target="mailto:contratacionsumapaz@hotmail.com" TargetMode="External" /><Relationship Id="rId13" Type="http://schemas.openxmlformats.org/officeDocument/2006/relationships/hyperlink" Target="mailto:contratacionsumapaz@hotmail.com" TargetMode="External" /><Relationship Id="rId14" Type="http://schemas.openxmlformats.org/officeDocument/2006/relationships/hyperlink" Target="mailto:contratacionsumapaz@hotmail.com" TargetMode="External" /><Relationship Id="rId15" Type="http://schemas.openxmlformats.org/officeDocument/2006/relationships/hyperlink" Target="mailto:contratacionsumapaz@hotmail.com" TargetMode="External" /><Relationship Id="rId16" Type="http://schemas.openxmlformats.org/officeDocument/2006/relationships/hyperlink" Target="mailto:contratacionsumapaz@hotmail.com" TargetMode="External" /><Relationship Id="rId17" Type="http://schemas.openxmlformats.org/officeDocument/2006/relationships/hyperlink" Target="mailto:contratacionsumapaz@hotmail.com" TargetMode="External" /><Relationship Id="rId18" Type="http://schemas.openxmlformats.org/officeDocument/2006/relationships/hyperlink" Target="mailto:contratacionsumapaz@hotmail.com" TargetMode="External" /><Relationship Id="rId19" Type="http://schemas.openxmlformats.org/officeDocument/2006/relationships/hyperlink" Target="mailto:contratacionsumapaz@hotmail.com" TargetMode="External" /><Relationship Id="rId20" Type="http://schemas.openxmlformats.org/officeDocument/2006/relationships/hyperlink" Target="mailto:contratacionsumapaz@hotmail.com" TargetMode="External" /><Relationship Id="rId21" Type="http://schemas.openxmlformats.org/officeDocument/2006/relationships/hyperlink" Target="mailto:contratacionsumapaz@hotmail.com" TargetMode="External" /><Relationship Id="rId22" Type="http://schemas.openxmlformats.org/officeDocument/2006/relationships/hyperlink" Target="mailto:contratacionsumapaz@hotmail.com" TargetMode="External" /><Relationship Id="rId23" Type="http://schemas.openxmlformats.org/officeDocument/2006/relationships/hyperlink" Target="mailto:contratacionsumapaz@hotmail.com" TargetMode="External" /><Relationship Id="rId24" Type="http://schemas.openxmlformats.org/officeDocument/2006/relationships/hyperlink" Target="mailto:contratacionsumapaz@hotmail.com" TargetMode="External" /><Relationship Id="rId25" Type="http://schemas.openxmlformats.org/officeDocument/2006/relationships/hyperlink" Target="mailto:contratacionsumapaz@hotmail.com" TargetMode="External" /><Relationship Id="rId26" Type="http://schemas.openxmlformats.org/officeDocument/2006/relationships/hyperlink" Target="mailto:contratacionsumapaz@hotmail.com" TargetMode="External" /><Relationship Id="rId27" Type="http://schemas.openxmlformats.org/officeDocument/2006/relationships/hyperlink" Target="mailto:contratacionsumapaz@hotmail.com" TargetMode="External" /><Relationship Id="rId28" Type="http://schemas.openxmlformats.org/officeDocument/2006/relationships/hyperlink" Target="mailto:contratacionsumapaz@hotmail.com" TargetMode="External" /><Relationship Id="rId29" Type="http://schemas.openxmlformats.org/officeDocument/2006/relationships/hyperlink" Target="mailto:contratacionsumapaz@hotmail.com" TargetMode="External" /><Relationship Id="rId30" Type="http://schemas.openxmlformats.org/officeDocument/2006/relationships/hyperlink" Target="mailto:contratacionsumapaz@hotmail.com" TargetMode="External" /><Relationship Id="rId31" Type="http://schemas.openxmlformats.org/officeDocument/2006/relationships/hyperlink" Target="mailto:contratacionsumapaz@hotmail.com" TargetMode="External" /><Relationship Id="rId32" Type="http://schemas.openxmlformats.org/officeDocument/2006/relationships/hyperlink" Target="mailto:contratacionsumapaz@hotmail.com" TargetMode="External" /><Relationship Id="rId33" Type="http://schemas.openxmlformats.org/officeDocument/2006/relationships/hyperlink" Target="mailto:contratacionsumapaz@hotmail.com" TargetMode="External" /><Relationship Id="rId34" Type="http://schemas.openxmlformats.org/officeDocument/2006/relationships/hyperlink" Target="mailto:contratacionsumapaz@hotmail.com" TargetMode="External" /><Relationship Id="rId35" Type="http://schemas.openxmlformats.org/officeDocument/2006/relationships/hyperlink" Target="mailto:contratacionsumapaz@hotmail.com" TargetMode="External" /><Relationship Id="rId36" Type="http://schemas.openxmlformats.org/officeDocument/2006/relationships/hyperlink" Target="mailto:contratacionsumapaz@hotmail.com" TargetMode="External" /><Relationship Id="rId37" Type="http://schemas.openxmlformats.org/officeDocument/2006/relationships/hyperlink" Target="mailto:contratacionsumapaz@hotmail.com" TargetMode="External" /><Relationship Id="rId38" Type="http://schemas.openxmlformats.org/officeDocument/2006/relationships/hyperlink" Target="mailto:contratacionsumapaz@hotmail.com" TargetMode="External" /><Relationship Id="rId39" Type="http://schemas.openxmlformats.org/officeDocument/2006/relationships/hyperlink" Target="mailto:contratacionsumapaz@hotmail.com" TargetMode="External" /><Relationship Id="rId40" Type="http://schemas.openxmlformats.org/officeDocument/2006/relationships/hyperlink" Target="mailto:contratacionsumapaz@hotmail.com" TargetMode="External" /><Relationship Id="rId41" Type="http://schemas.openxmlformats.org/officeDocument/2006/relationships/hyperlink" Target="mailto:contratacionsumapaz@hotmail.com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3"/>
  <sheetViews>
    <sheetView tabSelected="1" zoomScale="57" zoomScaleNormal="57" zoomScalePageLayoutView="80" workbookViewId="0" topLeftCell="A1">
      <selection activeCell="B65" sqref="B65"/>
    </sheetView>
  </sheetViews>
  <sheetFormatPr defaultColWidth="10.8515625" defaultRowHeight="15"/>
  <cols>
    <col min="1" max="1" width="10.8515625" style="20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2.8515625" style="1" customWidth="1"/>
    <col min="8" max="8" width="21.28125" style="1" customWidth="1"/>
    <col min="9" max="9" width="16.421875" style="1" customWidth="1"/>
    <col min="10" max="10" width="11.57421875" style="1" customWidth="1"/>
    <col min="11" max="11" width="11.421875" style="1" customWidth="1"/>
    <col min="12" max="12" width="35.8515625" style="1" customWidth="1"/>
    <col min="13" max="14" width="10.8515625" style="1" customWidth="1"/>
    <col min="15" max="15" width="10.7109375" style="1" bestFit="1" customWidth="1"/>
    <col min="16" max="16384" width="10.8515625" style="1" customWidth="1"/>
  </cols>
  <sheetData>
    <row r="2" ht="15">
      <c r="B2" s="11" t="s">
        <v>0</v>
      </c>
    </row>
    <row r="3" ht="15">
      <c r="B3" s="11"/>
    </row>
    <row r="4" ht="15.75" thickBot="1">
      <c r="B4" s="11" t="s">
        <v>1</v>
      </c>
    </row>
    <row r="5" spans="2:9" ht="15">
      <c r="B5" s="6" t="s">
        <v>2</v>
      </c>
      <c r="C5" s="7" t="s">
        <v>3</v>
      </c>
      <c r="F5" s="88" t="s">
        <v>4</v>
      </c>
      <c r="G5" s="89"/>
      <c r="H5" s="89"/>
      <c r="I5" s="90"/>
    </row>
    <row r="6" spans="2:9" ht="15">
      <c r="B6" s="3" t="s">
        <v>5</v>
      </c>
      <c r="C6" s="4" t="s">
        <v>6</v>
      </c>
      <c r="F6" s="91"/>
      <c r="G6" s="92"/>
      <c r="H6" s="92"/>
      <c r="I6" s="93"/>
    </row>
    <row r="7" spans="2:9" ht="15">
      <c r="B7" s="3" t="s">
        <v>7</v>
      </c>
      <c r="C7" s="8">
        <v>3753205</v>
      </c>
      <c r="F7" s="91"/>
      <c r="G7" s="92"/>
      <c r="H7" s="92"/>
      <c r="I7" s="93"/>
    </row>
    <row r="8" spans="2:9" ht="15">
      <c r="B8" s="3" t="s">
        <v>8</v>
      </c>
      <c r="C8" s="25" t="s">
        <v>9</v>
      </c>
      <c r="F8" s="91"/>
      <c r="G8" s="92"/>
      <c r="H8" s="92"/>
      <c r="I8" s="93"/>
    </row>
    <row r="9" spans="2:9" ht="75.75" customHeight="1">
      <c r="B9" s="3" t="s">
        <v>10</v>
      </c>
      <c r="C9" s="4" t="s">
        <v>11</v>
      </c>
      <c r="F9" s="94"/>
      <c r="G9" s="95"/>
      <c r="H9" s="95"/>
      <c r="I9" s="96"/>
    </row>
    <row r="10" spans="2:9" ht="51.75" customHeight="1">
      <c r="B10" s="3" t="s">
        <v>12</v>
      </c>
      <c r="C10" s="4" t="s">
        <v>13</v>
      </c>
      <c r="F10" s="20"/>
      <c r="G10" s="20"/>
      <c r="H10" s="20"/>
      <c r="I10" s="20"/>
    </row>
    <row r="11" spans="2:9" ht="20.25" customHeight="1">
      <c r="B11" s="3" t="s">
        <v>14</v>
      </c>
      <c r="C11" s="25" t="s">
        <v>15</v>
      </c>
      <c r="F11" s="88" t="s">
        <v>16</v>
      </c>
      <c r="G11" s="89"/>
      <c r="H11" s="89"/>
      <c r="I11" s="90"/>
    </row>
    <row r="12" spans="2:14" ht="24.75" customHeight="1">
      <c r="B12" s="3" t="s">
        <v>17</v>
      </c>
      <c r="C12" s="32">
        <f>+H146</f>
        <v>17809887723</v>
      </c>
      <c r="F12" s="91"/>
      <c r="G12" s="92"/>
      <c r="H12" s="92"/>
      <c r="I12" s="93"/>
      <c r="N12" s="49"/>
    </row>
    <row r="13" spans="2:9" ht="30">
      <c r="B13" s="3" t="s">
        <v>18</v>
      </c>
      <c r="C13" s="19" t="s">
        <v>19</v>
      </c>
      <c r="F13" s="91"/>
      <c r="G13" s="92"/>
      <c r="H13" s="92"/>
      <c r="I13" s="93"/>
    </row>
    <row r="14" spans="2:9" ht="30">
      <c r="B14" s="3" t="s">
        <v>20</v>
      </c>
      <c r="C14" s="19" t="s">
        <v>21</v>
      </c>
      <c r="F14" s="91"/>
      <c r="G14" s="92"/>
      <c r="H14" s="92"/>
      <c r="I14" s="93"/>
    </row>
    <row r="15" spans="2:9" ht="30.75" thickBot="1">
      <c r="B15" s="16" t="s">
        <v>22</v>
      </c>
      <c r="C15" s="10">
        <v>42339</v>
      </c>
      <c r="F15" s="94"/>
      <c r="G15" s="95"/>
      <c r="H15" s="95"/>
      <c r="I15" s="96"/>
    </row>
    <row r="17" ht="15.75" thickBot="1">
      <c r="B17" s="11" t="s">
        <v>23</v>
      </c>
    </row>
    <row r="18" spans="2:12" ht="75" customHeight="1">
      <c r="B18" s="9" t="s">
        <v>24</v>
      </c>
      <c r="C18" s="15" t="s">
        <v>25</v>
      </c>
      <c r="D18" s="15" t="s">
        <v>26</v>
      </c>
      <c r="E18" s="15" t="s">
        <v>27</v>
      </c>
      <c r="F18" s="15" t="s">
        <v>28</v>
      </c>
      <c r="G18" s="15" t="s">
        <v>29</v>
      </c>
      <c r="H18" s="15" t="s">
        <v>30</v>
      </c>
      <c r="I18" s="15" t="s">
        <v>31</v>
      </c>
      <c r="J18" s="15" t="s">
        <v>32</v>
      </c>
      <c r="K18" s="15" t="s">
        <v>33</v>
      </c>
      <c r="L18" s="12" t="s">
        <v>34</v>
      </c>
    </row>
    <row r="19" spans="2:12" ht="37.5" customHeight="1">
      <c r="B19" s="67">
        <v>43210000</v>
      </c>
      <c r="C19" s="45" t="s">
        <v>177</v>
      </c>
      <c r="D19" s="46">
        <v>42283</v>
      </c>
      <c r="E19" s="47" t="s">
        <v>35</v>
      </c>
      <c r="F19" s="47" t="s">
        <v>45</v>
      </c>
      <c r="G19" s="47" t="s">
        <v>37</v>
      </c>
      <c r="H19" s="30">
        <v>16501203</v>
      </c>
      <c r="I19" s="48">
        <f>+H19</f>
        <v>16501203</v>
      </c>
      <c r="J19" s="31" t="s">
        <v>38</v>
      </c>
      <c r="K19" s="31" t="s">
        <v>39</v>
      </c>
      <c r="L19" s="35" t="s">
        <v>40</v>
      </c>
    </row>
    <row r="20" spans="2:12" ht="43.5" customHeight="1">
      <c r="B20" s="68">
        <v>56100000</v>
      </c>
      <c r="C20" s="62" t="s">
        <v>178</v>
      </c>
      <c r="D20" s="63">
        <v>42341</v>
      </c>
      <c r="E20" s="64" t="s">
        <v>35</v>
      </c>
      <c r="F20" s="64" t="s">
        <v>45</v>
      </c>
      <c r="G20" s="64" t="s">
        <v>37</v>
      </c>
      <c r="H20" s="61">
        <v>2108184</v>
      </c>
      <c r="I20" s="65">
        <f>+H20</f>
        <v>2108184</v>
      </c>
      <c r="J20" s="56" t="s">
        <v>38</v>
      </c>
      <c r="K20" s="56" t="s">
        <v>39</v>
      </c>
      <c r="L20" s="66" t="s">
        <v>40</v>
      </c>
    </row>
    <row r="21" spans="2:12" ht="38.25" customHeight="1">
      <c r="B21" s="68">
        <v>60100000</v>
      </c>
      <c r="C21" s="62" t="s">
        <v>179</v>
      </c>
      <c r="D21" s="63">
        <v>42341</v>
      </c>
      <c r="E21" s="64" t="s">
        <v>35</v>
      </c>
      <c r="F21" s="64" t="s">
        <v>45</v>
      </c>
      <c r="G21" s="64" t="s">
        <v>37</v>
      </c>
      <c r="H21" s="61">
        <v>11237439</v>
      </c>
      <c r="I21" s="65">
        <f>+H21</f>
        <v>11237439</v>
      </c>
      <c r="J21" s="56" t="s">
        <v>38</v>
      </c>
      <c r="K21" s="56" t="s">
        <v>39</v>
      </c>
      <c r="L21" s="66" t="s">
        <v>40</v>
      </c>
    </row>
    <row r="22" spans="2:12" s="20" customFormat="1" ht="45">
      <c r="B22" s="69">
        <v>39110000</v>
      </c>
      <c r="C22" s="45" t="s">
        <v>180</v>
      </c>
      <c r="D22" s="46">
        <v>42300</v>
      </c>
      <c r="E22" s="31" t="s">
        <v>35</v>
      </c>
      <c r="F22" s="21" t="s">
        <v>36</v>
      </c>
      <c r="G22" s="31" t="s">
        <v>37</v>
      </c>
      <c r="H22" s="30">
        <v>678278</v>
      </c>
      <c r="I22" s="30">
        <f>H22</f>
        <v>678278</v>
      </c>
      <c r="J22" s="31" t="s">
        <v>38</v>
      </c>
      <c r="K22" s="31" t="s">
        <v>39</v>
      </c>
      <c r="L22" s="35" t="s">
        <v>40</v>
      </c>
    </row>
    <row r="23" spans="2:12" s="20" customFormat="1" ht="43.5" customHeight="1">
      <c r="B23" s="70">
        <v>85101706</v>
      </c>
      <c r="C23" s="38" t="s">
        <v>41</v>
      </c>
      <c r="D23" s="33">
        <v>42188</v>
      </c>
      <c r="E23" s="31" t="s">
        <v>42</v>
      </c>
      <c r="F23" s="31" t="s">
        <v>43</v>
      </c>
      <c r="G23" s="31" t="s">
        <v>37</v>
      </c>
      <c r="H23" s="28">
        <f>209000000</f>
        <v>209000000</v>
      </c>
      <c r="I23" s="28">
        <f aca="true" t="shared" si="0" ref="I23:I108">H23</f>
        <v>209000000</v>
      </c>
      <c r="J23" s="21" t="s">
        <v>38</v>
      </c>
      <c r="K23" s="21" t="s">
        <v>39</v>
      </c>
      <c r="L23" s="29" t="s">
        <v>40</v>
      </c>
    </row>
    <row r="24" spans="2:12" s="20" customFormat="1" ht="37.5" customHeight="1">
      <c r="B24" s="71">
        <v>84111600</v>
      </c>
      <c r="C24" s="38" t="s">
        <v>44</v>
      </c>
      <c r="D24" s="27">
        <v>42256</v>
      </c>
      <c r="E24" s="21" t="s">
        <v>42</v>
      </c>
      <c r="F24" s="31" t="s">
        <v>45</v>
      </c>
      <c r="G24" s="31" t="s">
        <v>37</v>
      </c>
      <c r="H24" s="28">
        <v>16479000</v>
      </c>
      <c r="I24" s="28">
        <f t="shared" si="0"/>
        <v>16479000</v>
      </c>
      <c r="J24" s="21" t="s">
        <v>38</v>
      </c>
      <c r="K24" s="21" t="s">
        <v>39</v>
      </c>
      <c r="L24" s="29" t="s">
        <v>40</v>
      </c>
    </row>
    <row r="25" spans="2:12" s="20" customFormat="1" ht="33.75" customHeight="1">
      <c r="B25" s="71">
        <v>85101701</v>
      </c>
      <c r="C25" s="38" t="s">
        <v>46</v>
      </c>
      <c r="D25" s="27">
        <v>42128</v>
      </c>
      <c r="E25" s="21" t="s">
        <v>47</v>
      </c>
      <c r="F25" s="31" t="s">
        <v>48</v>
      </c>
      <c r="G25" s="31" t="s">
        <v>37</v>
      </c>
      <c r="H25" s="28">
        <v>24642746</v>
      </c>
      <c r="I25" s="28">
        <f t="shared" si="0"/>
        <v>24642746</v>
      </c>
      <c r="J25" s="21" t="s">
        <v>38</v>
      </c>
      <c r="K25" s="21" t="s">
        <v>39</v>
      </c>
      <c r="L25" s="29" t="s">
        <v>40</v>
      </c>
    </row>
    <row r="26" spans="2:12" s="20" customFormat="1" ht="29.25" customHeight="1">
      <c r="B26" s="71">
        <v>80141607</v>
      </c>
      <c r="C26" s="38" t="s">
        <v>49</v>
      </c>
      <c r="D26" s="27">
        <v>42201</v>
      </c>
      <c r="E26" s="21" t="s">
        <v>35</v>
      </c>
      <c r="F26" s="21" t="s">
        <v>45</v>
      </c>
      <c r="G26" s="31" t="s">
        <v>37</v>
      </c>
      <c r="H26" s="28">
        <v>10000000</v>
      </c>
      <c r="I26" s="28">
        <f t="shared" si="0"/>
        <v>10000000</v>
      </c>
      <c r="J26" s="21" t="s">
        <v>38</v>
      </c>
      <c r="K26" s="21" t="s">
        <v>39</v>
      </c>
      <c r="L26" s="29" t="s">
        <v>40</v>
      </c>
    </row>
    <row r="27" spans="2:12" s="20" customFormat="1" ht="30">
      <c r="B27" s="71">
        <v>90151502</v>
      </c>
      <c r="C27" s="38" t="s">
        <v>50</v>
      </c>
      <c r="D27" s="27">
        <v>42261</v>
      </c>
      <c r="E27" s="21" t="s">
        <v>51</v>
      </c>
      <c r="F27" s="21" t="s">
        <v>43</v>
      </c>
      <c r="G27" s="31" t="s">
        <v>37</v>
      </c>
      <c r="H27" s="28">
        <v>92968300</v>
      </c>
      <c r="I27" s="28">
        <f>+H27</f>
        <v>92968300</v>
      </c>
      <c r="J27" s="21" t="s">
        <v>38</v>
      </c>
      <c r="K27" s="21" t="s">
        <v>39</v>
      </c>
      <c r="L27" s="29" t="s">
        <v>40</v>
      </c>
    </row>
    <row r="28" spans="2:12" s="20" customFormat="1" ht="39.75" customHeight="1">
      <c r="B28" s="72">
        <v>84111600</v>
      </c>
      <c r="C28" s="38" t="s">
        <v>52</v>
      </c>
      <c r="D28" s="27">
        <v>42285</v>
      </c>
      <c r="E28" s="21" t="s">
        <v>51</v>
      </c>
      <c r="F28" s="21" t="s">
        <v>45</v>
      </c>
      <c r="G28" s="31" t="s">
        <v>37</v>
      </c>
      <c r="H28" s="28">
        <v>5000000</v>
      </c>
      <c r="I28" s="28">
        <f>+H28</f>
        <v>5000000</v>
      </c>
      <c r="J28" s="21" t="s">
        <v>38</v>
      </c>
      <c r="K28" s="21" t="s">
        <v>39</v>
      </c>
      <c r="L28" s="29" t="s">
        <v>40</v>
      </c>
    </row>
    <row r="29" spans="2:12" s="20" customFormat="1" ht="25.5" customHeight="1">
      <c r="B29" s="72">
        <v>80111621</v>
      </c>
      <c r="C29" s="37" t="s">
        <v>53</v>
      </c>
      <c r="D29" s="27">
        <v>42177</v>
      </c>
      <c r="E29" s="21" t="s">
        <v>51</v>
      </c>
      <c r="F29" s="21" t="s">
        <v>54</v>
      </c>
      <c r="G29" s="31" t="s">
        <v>37</v>
      </c>
      <c r="H29" s="28">
        <v>49917397</v>
      </c>
      <c r="I29" s="28">
        <f t="shared" si="0"/>
        <v>49917397</v>
      </c>
      <c r="J29" s="21" t="s">
        <v>38</v>
      </c>
      <c r="K29" s="21" t="s">
        <v>39</v>
      </c>
      <c r="L29" s="29" t="s">
        <v>40</v>
      </c>
    </row>
    <row r="30" spans="2:12" s="20" customFormat="1" ht="30" customHeight="1">
      <c r="B30" s="72">
        <v>93141509</v>
      </c>
      <c r="C30" s="37" t="s">
        <v>55</v>
      </c>
      <c r="D30" s="27">
        <v>42177</v>
      </c>
      <c r="E30" s="21" t="s">
        <v>56</v>
      </c>
      <c r="F30" s="21" t="s">
        <v>54</v>
      </c>
      <c r="G30" s="31" t="s">
        <v>37</v>
      </c>
      <c r="H30" s="28">
        <v>140352950</v>
      </c>
      <c r="I30" s="28">
        <f t="shared" si="0"/>
        <v>140352950</v>
      </c>
      <c r="J30" s="21" t="s">
        <v>38</v>
      </c>
      <c r="K30" s="21" t="s">
        <v>39</v>
      </c>
      <c r="L30" s="29" t="s">
        <v>40</v>
      </c>
    </row>
    <row r="31" spans="2:12" s="20" customFormat="1" ht="34.5" customHeight="1">
      <c r="B31" s="72">
        <v>84111600</v>
      </c>
      <c r="C31" s="38" t="s">
        <v>57</v>
      </c>
      <c r="D31" s="27">
        <v>42192</v>
      </c>
      <c r="E31" s="21" t="s">
        <v>56</v>
      </c>
      <c r="F31" s="21" t="s">
        <v>45</v>
      </c>
      <c r="G31" s="31" t="s">
        <v>37</v>
      </c>
      <c r="H31" s="28">
        <v>7000000</v>
      </c>
      <c r="I31" s="28">
        <f t="shared" si="0"/>
        <v>7000000</v>
      </c>
      <c r="J31" s="21" t="s">
        <v>38</v>
      </c>
      <c r="K31" s="21" t="s">
        <v>39</v>
      </c>
      <c r="L31" s="29" t="s">
        <v>40</v>
      </c>
    </row>
    <row r="32" spans="2:12" s="20" customFormat="1" ht="27" customHeight="1">
      <c r="B32" s="72">
        <v>93141701</v>
      </c>
      <c r="C32" s="37" t="s">
        <v>58</v>
      </c>
      <c r="D32" s="27">
        <v>42177</v>
      </c>
      <c r="E32" s="21" t="s">
        <v>51</v>
      </c>
      <c r="F32" s="21" t="s">
        <v>54</v>
      </c>
      <c r="G32" s="31" t="s">
        <v>37</v>
      </c>
      <c r="H32" s="42">
        <v>46982134</v>
      </c>
      <c r="I32" s="28">
        <f>H32</f>
        <v>46982134</v>
      </c>
      <c r="J32" s="21" t="s">
        <v>38</v>
      </c>
      <c r="K32" s="21" t="s">
        <v>39</v>
      </c>
      <c r="L32" s="29" t="s">
        <v>40</v>
      </c>
    </row>
    <row r="33" spans="2:12" s="20" customFormat="1" ht="28.5" customHeight="1">
      <c r="B33" s="72">
        <v>80101604</v>
      </c>
      <c r="C33" s="38" t="s">
        <v>59</v>
      </c>
      <c r="D33" s="27">
        <v>42006</v>
      </c>
      <c r="E33" s="21" t="s">
        <v>60</v>
      </c>
      <c r="F33" s="21" t="s">
        <v>61</v>
      </c>
      <c r="G33" s="31" t="s">
        <v>37</v>
      </c>
      <c r="H33" s="28">
        <v>331200000</v>
      </c>
      <c r="I33" s="28">
        <f t="shared" si="0"/>
        <v>331200000</v>
      </c>
      <c r="J33" s="21" t="s">
        <v>38</v>
      </c>
      <c r="K33" s="21" t="s">
        <v>39</v>
      </c>
      <c r="L33" s="29" t="s">
        <v>40</v>
      </c>
    </row>
    <row r="34" spans="2:12" s="20" customFormat="1" ht="28.5" customHeight="1">
      <c r="B34" s="72">
        <v>80101604</v>
      </c>
      <c r="C34" s="62" t="s">
        <v>62</v>
      </c>
      <c r="D34" s="63">
        <v>42335</v>
      </c>
      <c r="E34" s="64" t="s">
        <v>47</v>
      </c>
      <c r="F34" s="64" t="s">
        <v>63</v>
      </c>
      <c r="G34" s="64" t="s">
        <v>37</v>
      </c>
      <c r="H34" s="61">
        <v>34548859</v>
      </c>
      <c r="I34" s="65">
        <f t="shared" si="0"/>
        <v>34548859</v>
      </c>
      <c r="J34" s="56" t="s">
        <v>38</v>
      </c>
      <c r="K34" s="56" t="s">
        <v>39</v>
      </c>
      <c r="L34" s="66" t="s">
        <v>40</v>
      </c>
    </row>
    <row r="35" spans="2:12" s="20" customFormat="1" ht="32.25" customHeight="1">
      <c r="B35" s="72">
        <v>80101604</v>
      </c>
      <c r="C35" s="38" t="s">
        <v>64</v>
      </c>
      <c r="D35" s="27">
        <v>42024</v>
      </c>
      <c r="E35" s="21" t="s">
        <v>65</v>
      </c>
      <c r="F35" s="31" t="s">
        <v>66</v>
      </c>
      <c r="G35" s="31" t="s">
        <v>37</v>
      </c>
      <c r="H35" s="28">
        <v>46200000</v>
      </c>
      <c r="I35" s="28">
        <f t="shared" si="0"/>
        <v>46200000</v>
      </c>
      <c r="J35" s="21" t="s">
        <v>38</v>
      </c>
      <c r="K35" s="21" t="s">
        <v>39</v>
      </c>
      <c r="L35" s="29" t="s">
        <v>40</v>
      </c>
    </row>
    <row r="36" spans="2:12" s="20" customFormat="1" ht="34.5" customHeight="1">
      <c r="B36" s="72">
        <v>80101604</v>
      </c>
      <c r="C36" s="38" t="s">
        <v>67</v>
      </c>
      <c r="D36" s="33">
        <v>42006</v>
      </c>
      <c r="E36" s="31" t="s">
        <v>60</v>
      </c>
      <c r="F36" s="31" t="s">
        <v>61</v>
      </c>
      <c r="G36" s="31" t="s">
        <v>37</v>
      </c>
      <c r="H36" s="28">
        <v>4000000</v>
      </c>
      <c r="I36" s="28">
        <f t="shared" si="0"/>
        <v>4000000</v>
      </c>
      <c r="J36" s="21" t="s">
        <v>38</v>
      </c>
      <c r="K36" s="21" t="s">
        <v>39</v>
      </c>
      <c r="L36" s="29" t="s">
        <v>40</v>
      </c>
    </row>
    <row r="37" spans="2:12" s="20" customFormat="1" ht="29.25" customHeight="1">
      <c r="B37" s="72">
        <v>80111504</v>
      </c>
      <c r="C37" s="38" t="s">
        <v>68</v>
      </c>
      <c r="D37" s="33">
        <v>42298</v>
      </c>
      <c r="E37" s="31" t="s">
        <v>47</v>
      </c>
      <c r="F37" s="31" t="s">
        <v>45</v>
      </c>
      <c r="G37" s="31" t="s">
        <v>37</v>
      </c>
      <c r="H37" s="28">
        <v>11885500</v>
      </c>
      <c r="I37" s="28">
        <f t="shared" si="0"/>
        <v>11885500</v>
      </c>
      <c r="J37" s="21" t="s">
        <v>38</v>
      </c>
      <c r="K37" s="21" t="s">
        <v>39</v>
      </c>
      <c r="L37" s="29" t="s">
        <v>40</v>
      </c>
    </row>
    <row r="38" spans="2:12" s="20" customFormat="1" ht="48.75" customHeight="1">
      <c r="B38" s="72">
        <v>93141506</v>
      </c>
      <c r="C38" s="38" t="s">
        <v>69</v>
      </c>
      <c r="D38" s="33">
        <v>42055</v>
      </c>
      <c r="E38" s="31" t="s">
        <v>42</v>
      </c>
      <c r="F38" s="31" t="s">
        <v>54</v>
      </c>
      <c r="G38" s="31" t="s">
        <v>37</v>
      </c>
      <c r="H38" s="30">
        <f>76000000+57000000</f>
        <v>133000000</v>
      </c>
      <c r="I38" s="30">
        <f t="shared" si="0"/>
        <v>133000000</v>
      </c>
      <c r="J38" s="31" t="s">
        <v>38</v>
      </c>
      <c r="K38" s="31" t="s">
        <v>39</v>
      </c>
      <c r="L38" s="29" t="s">
        <v>40</v>
      </c>
    </row>
    <row r="39" spans="2:12" s="20" customFormat="1" ht="45.75" customHeight="1">
      <c r="B39" s="72">
        <v>84111600</v>
      </c>
      <c r="C39" s="38" t="s">
        <v>70</v>
      </c>
      <c r="D39" s="33">
        <v>42060</v>
      </c>
      <c r="E39" s="31" t="s">
        <v>42</v>
      </c>
      <c r="F39" s="31" t="s">
        <v>45</v>
      </c>
      <c r="G39" s="31" t="s">
        <v>37</v>
      </c>
      <c r="H39" s="30">
        <f>2857000+2143000</f>
        <v>5000000</v>
      </c>
      <c r="I39" s="30">
        <f t="shared" si="0"/>
        <v>5000000</v>
      </c>
      <c r="J39" s="31" t="s">
        <v>38</v>
      </c>
      <c r="K39" s="31" t="s">
        <v>39</v>
      </c>
      <c r="L39" s="35" t="s">
        <v>40</v>
      </c>
    </row>
    <row r="40" spans="2:12" s="20" customFormat="1" ht="45" customHeight="1">
      <c r="B40" s="72">
        <v>84111600</v>
      </c>
      <c r="C40" s="38" t="s">
        <v>71</v>
      </c>
      <c r="D40" s="33">
        <v>42026</v>
      </c>
      <c r="E40" s="31" t="s">
        <v>72</v>
      </c>
      <c r="F40" s="31" t="s">
        <v>73</v>
      </c>
      <c r="G40" s="31" t="s">
        <v>37</v>
      </c>
      <c r="H40" s="30">
        <v>14470101</v>
      </c>
      <c r="I40" s="30">
        <f t="shared" si="0"/>
        <v>14470101</v>
      </c>
      <c r="J40" s="31" t="s">
        <v>38</v>
      </c>
      <c r="K40" s="31" t="s">
        <v>39</v>
      </c>
      <c r="L40" s="35" t="s">
        <v>40</v>
      </c>
    </row>
    <row r="41" spans="2:12" s="20" customFormat="1" ht="30.75" customHeight="1">
      <c r="B41" s="72">
        <v>80101604</v>
      </c>
      <c r="C41" s="38" t="s">
        <v>74</v>
      </c>
      <c r="D41" s="33">
        <v>42026</v>
      </c>
      <c r="E41" s="31"/>
      <c r="F41" s="31" t="s">
        <v>75</v>
      </c>
      <c r="G41" s="31" t="s">
        <v>37</v>
      </c>
      <c r="H41" s="30">
        <v>30226446</v>
      </c>
      <c r="I41" s="30">
        <f t="shared" si="0"/>
        <v>30226446</v>
      </c>
      <c r="J41" s="31" t="s">
        <v>38</v>
      </c>
      <c r="K41" s="31" t="s">
        <v>39</v>
      </c>
      <c r="L41" s="35" t="s">
        <v>40</v>
      </c>
    </row>
    <row r="42" spans="2:12" s="36" customFormat="1" ht="33.75" customHeight="1">
      <c r="B42" s="72">
        <v>93141701</v>
      </c>
      <c r="C42" s="38" t="s">
        <v>76</v>
      </c>
      <c r="D42" s="33">
        <v>42149</v>
      </c>
      <c r="E42" s="31" t="s">
        <v>56</v>
      </c>
      <c r="F42" s="31" t="s">
        <v>54</v>
      </c>
      <c r="G42" s="31" t="s">
        <v>37</v>
      </c>
      <c r="H42" s="30">
        <f>52252450+163033000</f>
        <v>215285450</v>
      </c>
      <c r="I42" s="30">
        <f t="shared" si="0"/>
        <v>215285450</v>
      </c>
      <c r="J42" s="31" t="s">
        <v>38</v>
      </c>
      <c r="K42" s="31" t="s">
        <v>39</v>
      </c>
      <c r="L42" s="35" t="s">
        <v>40</v>
      </c>
    </row>
    <row r="43" spans="2:12" s="36" customFormat="1" ht="33.75" customHeight="1">
      <c r="B43" s="72">
        <v>84111600</v>
      </c>
      <c r="C43" s="38" t="s">
        <v>77</v>
      </c>
      <c r="D43" s="33">
        <v>42139</v>
      </c>
      <c r="E43" s="31" t="s">
        <v>56</v>
      </c>
      <c r="F43" s="31" t="s">
        <v>45</v>
      </c>
      <c r="G43" s="31" t="s">
        <v>37</v>
      </c>
      <c r="H43" s="30">
        <v>4002000</v>
      </c>
      <c r="I43" s="30">
        <f t="shared" si="0"/>
        <v>4002000</v>
      </c>
      <c r="J43" s="31" t="s">
        <v>38</v>
      </c>
      <c r="K43" s="31" t="s">
        <v>39</v>
      </c>
      <c r="L43" s="35" t="s">
        <v>40</v>
      </c>
    </row>
    <row r="44" spans="2:12" s="36" customFormat="1" ht="35.25" customHeight="1">
      <c r="B44" s="72">
        <v>80111504</v>
      </c>
      <c r="C44" s="38" t="s">
        <v>78</v>
      </c>
      <c r="D44" s="33">
        <v>42149</v>
      </c>
      <c r="E44" s="31" t="s">
        <v>56</v>
      </c>
      <c r="F44" s="31" t="s">
        <v>54</v>
      </c>
      <c r="G44" s="31" t="s">
        <v>37</v>
      </c>
      <c r="H44" s="30">
        <v>188000000</v>
      </c>
      <c r="I44" s="30">
        <f t="shared" si="0"/>
        <v>188000000</v>
      </c>
      <c r="J44" s="31" t="s">
        <v>38</v>
      </c>
      <c r="K44" s="31" t="s">
        <v>39</v>
      </c>
      <c r="L44" s="35" t="s">
        <v>40</v>
      </c>
    </row>
    <row r="45" spans="2:12" s="36" customFormat="1" ht="35.25" customHeight="1">
      <c r="B45" s="72">
        <v>84111600</v>
      </c>
      <c r="C45" s="38" t="s">
        <v>79</v>
      </c>
      <c r="D45" s="33">
        <v>42139</v>
      </c>
      <c r="E45" s="31" t="s">
        <v>56</v>
      </c>
      <c r="F45" s="31" t="s">
        <v>45</v>
      </c>
      <c r="G45" s="31" t="s">
        <v>37</v>
      </c>
      <c r="H45" s="30">
        <v>4400000</v>
      </c>
      <c r="I45" s="30">
        <f t="shared" si="0"/>
        <v>4400000</v>
      </c>
      <c r="J45" s="31" t="s">
        <v>38</v>
      </c>
      <c r="K45" s="31" t="s">
        <v>39</v>
      </c>
      <c r="L45" s="35" t="s">
        <v>40</v>
      </c>
    </row>
    <row r="46" spans="2:12" s="36" customFormat="1" ht="30.75" customHeight="1">
      <c r="B46" s="72">
        <v>93141701</v>
      </c>
      <c r="C46" s="38" t="s">
        <v>80</v>
      </c>
      <c r="D46" s="33">
        <v>42143</v>
      </c>
      <c r="E46" s="31" t="s">
        <v>56</v>
      </c>
      <c r="F46" s="31" t="s">
        <v>54</v>
      </c>
      <c r="G46" s="31" t="s">
        <v>37</v>
      </c>
      <c r="H46" s="30">
        <v>186000000</v>
      </c>
      <c r="I46" s="30">
        <f t="shared" si="0"/>
        <v>186000000</v>
      </c>
      <c r="J46" s="31" t="s">
        <v>38</v>
      </c>
      <c r="K46" s="31" t="s">
        <v>39</v>
      </c>
      <c r="L46" s="35" t="s">
        <v>40</v>
      </c>
    </row>
    <row r="47" spans="2:12" s="36" customFormat="1" ht="30.75" customHeight="1">
      <c r="B47" s="72">
        <v>84111600</v>
      </c>
      <c r="C47" s="38" t="s">
        <v>81</v>
      </c>
      <c r="D47" s="33">
        <v>42128</v>
      </c>
      <c r="E47" s="31" t="s">
        <v>56</v>
      </c>
      <c r="F47" s="31" t="s">
        <v>45</v>
      </c>
      <c r="G47" s="31" t="s">
        <v>37</v>
      </c>
      <c r="H47" s="24">
        <v>3998000</v>
      </c>
      <c r="I47" s="30">
        <f t="shared" si="0"/>
        <v>3998000</v>
      </c>
      <c r="J47" s="31" t="s">
        <v>38</v>
      </c>
      <c r="K47" s="31" t="s">
        <v>39</v>
      </c>
      <c r="L47" s="35" t="s">
        <v>40</v>
      </c>
    </row>
    <row r="48" spans="2:12" s="20" customFormat="1" ht="26.25" customHeight="1">
      <c r="B48" s="72">
        <v>93141701</v>
      </c>
      <c r="C48" s="38" t="s">
        <v>82</v>
      </c>
      <c r="D48" s="33">
        <v>42118</v>
      </c>
      <c r="E48" s="31" t="s">
        <v>56</v>
      </c>
      <c r="F48" s="31" t="s">
        <v>54</v>
      </c>
      <c r="G48" s="31" t="s">
        <v>37</v>
      </c>
      <c r="H48" s="24">
        <v>114200000</v>
      </c>
      <c r="I48" s="30">
        <f t="shared" si="0"/>
        <v>114200000</v>
      </c>
      <c r="J48" s="31" t="s">
        <v>38</v>
      </c>
      <c r="K48" s="31" t="s">
        <v>39</v>
      </c>
      <c r="L48" s="35" t="s">
        <v>40</v>
      </c>
    </row>
    <row r="49" spans="2:12" s="20" customFormat="1" ht="27.75" customHeight="1">
      <c r="B49" s="72">
        <v>84111600</v>
      </c>
      <c r="C49" s="38" t="s">
        <v>83</v>
      </c>
      <c r="D49" s="33">
        <v>42115</v>
      </c>
      <c r="E49" s="31" t="s">
        <v>56</v>
      </c>
      <c r="F49" s="31" t="s">
        <v>45</v>
      </c>
      <c r="G49" s="31" t="s">
        <v>37</v>
      </c>
      <c r="H49" s="24">
        <v>3999972</v>
      </c>
      <c r="I49" s="30">
        <f t="shared" si="0"/>
        <v>3999972</v>
      </c>
      <c r="J49" s="31" t="s">
        <v>38</v>
      </c>
      <c r="K49" s="31" t="s">
        <v>39</v>
      </c>
      <c r="L49" s="35" t="s">
        <v>40</v>
      </c>
    </row>
    <row r="50" spans="2:12" s="20" customFormat="1" ht="27" customHeight="1">
      <c r="B50" s="72">
        <v>93141701</v>
      </c>
      <c r="C50" s="38" t="s">
        <v>84</v>
      </c>
      <c r="D50" s="33">
        <v>42117</v>
      </c>
      <c r="E50" s="31" t="s">
        <v>56</v>
      </c>
      <c r="F50" s="31" t="s">
        <v>54</v>
      </c>
      <c r="G50" s="31" t="s">
        <v>37</v>
      </c>
      <c r="H50" s="24">
        <v>114200000</v>
      </c>
      <c r="I50" s="30">
        <f t="shared" si="0"/>
        <v>114200000</v>
      </c>
      <c r="J50" s="31" t="s">
        <v>38</v>
      </c>
      <c r="K50" s="31" t="s">
        <v>39</v>
      </c>
      <c r="L50" s="35" t="s">
        <v>40</v>
      </c>
    </row>
    <row r="51" spans="2:12" s="20" customFormat="1" ht="27" customHeight="1">
      <c r="B51" s="72">
        <v>84111600</v>
      </c>
      <c r="C51" s="38" t="s">
        <v>85</v>
      </c>
      <c r="D51" s="33">
        <v>42115</v>
      </c>
      <c r="E51" s="31" t="s">
        <v>56</v>
      </c>
      <c r="F51" s="31" t="s">
        <v>45</v>
      </c>
      <c r="G51" s="31" t="s">
        <v>37</v>
      </c>
      <c r="H51" s="24">
        <v>4200000</v>
      </c>
      <c r="I51" s="30">
        <f t="shared" si="0"/>
        <v>4200000</v>
      </c>
      <c r="J51" s="31" t="s">
        <v>38</v>
      </c>
      <c r="K51" s="31" t="s">
        <v>39</v>
      </c>
      <c r="L51" s="35" t="s">
        <v>40</v>
      </c>
    </row>
    <row r="52" spans="2:12" s="20" customFormat="1" ht="27" customHeight="1">
      <c r="B52" s="72">
        <v>93141701</v>
      </c>
      <c r="C52" s="38" t="s">
        <v>86</v>
      </c>
      <c r="D52" s="33">
        <v>42061</v>
      </c>
      <c r="E52" s="31" t="s">
        <v>51</v>
      </c>
      <c r="F52" s="31" t="s">
        <v>54</v>
      </c>
      <c r="G52" s="31" t="s">
        <v>37</v>
      </c>
      <c r="H52" s="24">
        <v>142311917</v>
      </c>
      <c r="I52" s="30">
        <f t="shared" si="0"/>
        <v>142311917</v>
      </c>
      <c r="J52" s="31" t="s">
        <v>38</v>
      </c>
      <c r="K52" s="31" t="s">
        <v>39</v>
      </c>
      <c r="L52" s="35" t="s">
        <v>40</v>
      </c>
    </row>
    <row r="53" spans="2:12" s="20" customFormat="1" ht="27" customHeight="1">
      <c r="B53" s="72">
        <v>84111600</v>
      </c>
      <c r="C53" s="38" t="s">
        <v>87</v>
      </c>
      <c r="D53" s="33">
        <v>42061</v>
      </c>
      <c r="E53" s="31" t="s">
        <v>51</v>
      </c>
      <c r="F53" s="31" t="s">
        <v>45</v>
      </c>
      <c r="G53" s="31" t="s">
        <v>37</v>
      </c>
      <c r="H53" s="24">
        <v>4200000</v>
      </c>
      <c r="I53" s="30">
        <f t="shared" si="0"/>
        <v>4200000</v>
      </c>
      <c r="J53" s="31" t="s">
        <v>38</v>
      </c>
      <c r="K53" s="31" t="s">
        <v>39</v>
      </c>
      <c r="L53" s="35" t="s">
        <v>40</v>
      </c>
    </row>
    <row r="54" spans="2:12" s="20" customFormat="1" ht="27" customHeight="1">
      <c r="B54" s="72">
        <v>93141701</v>
      </c>
      <c r="C54" s="38" t="s">
        <v>88</v>
      </c>
      <c r="D54" s="33">
        <v>42179</v>
      </c>
      <c r="E54" s="31" t="s">
        <v>51</v>
      </c>
      <c r="F54" s="31" t="s">
        <v>54</v>
      </c>
      <c r="G54" s="31" t="s">
        <v>37</v>
      </c>
      <c r="H54" s="24">
        <v>238173700</v>
      </c>
      <c r="I54" s="30">
        <f t="shared" si="0"/>
        <v>238173700</v>
      </c>
      <c r="J54" s="31" t="s">
        <v>38</v>
      </c>
      <c r="K54" s="31" t="s">
        <v>39</v>
      </c>
      <c r="L54" s="35" t="s">
        <v>40</v>
      </c>
    </row>
    <row r="55" spans="2:12" s="20" customFormat="1" ht="27" customHeight="1">
      <c r="B55" s="72">
        <v>84111600</v>
      </c>
      <c r="C55" s="38" t="s">
        <v>89</v>
      </c>
      <c r="D55" s="33">
        <v>42242</v>
      </c>
      <c r="E55" s="31" t="s">
        <v>56</v>
      </c>
      <c r="F55" s="31" t="s">
        <v>45</v>
      </c>
      <c r="G55" s="31" t="s">
        <v>37</v>
      </c>
      <c r="H55" s="24">
        <v>12000000</v>
      </c>
      <c r="I55" s="30">
        <f t="shared" si="0"/>
        <v>12000000</v>
      </c>
      <c r="J55" s="31" t="s">
        <v>38</v>
      </c>
      <c r="K55" s="31" t="s">
        <v>39</v>
      </c>
      <c r="L55" s="35" t="s">
        <v>40</v>
      </c>
    </row>
    <row r="56" spans="2:12" s="20" customFormat="1" ht="27" customHeight="1">
      <c r="B56" s="72">
        <v>93141701</v>
      </c>
      <c r="C56" s="38" t="s">
        <v>90</v>
      </c>
      <c r="D56" s="33">
        <v>42306</v>
      </c>
      <c r="E56" s="31" t="s">
        <v>186</v>
      </c>
      <c r="F56" s="31" t="s">
        <v>43</v>
      </c>
      <c r="G56" s="31" t="s">
        <v>37</v>
      </c>
      <c r="H56" s="24">
        <v>45679510</v>
      </c>
      <c r="I56" s="30">
        <f t="shared" si="0"/>
        <v>45679510</v>
      </c>
      <c r="J56" s="31" t="s">
        <v>38</v>
      </c>
      <c r="K56" s="31" t="s">
        <v>39</v>
      </c>
      <c r="L56" s="35" t="s">
        <v>40</v>
      </c>
    </row>
    <row r="57" spans="2:12" s="20" customFormat="1" ht="35.25" customHeight="1">
      <c r="B57" s="72">
        <v>93141701</v>
      </c>
      <c r="C57" s="41" t="s">
        <v>185</v>
      </c>
      <c r="D57" s="33">
        <v>42312</v>
      </c>
      <c r="E57" s="46" t="s">
        <v>35</v>
      </c>
      <c r="F57" s="47" t="s">
        <v>45</v>
      </c>
      <c r="G57" s="47" t="s">
        <v>37</v>
      </c>
      <c r="H57" s="47">
        <v>3000000</v>
      </c>
      <c r="I57" s="30">
        <f t="shared" si="0"/>
        <v>3000000</v>
      </c>
      <c r="J57" s="48" t="s">
        <v>38</v>
      </c>
      <c r="K57" s="31" t="s">
        <v>39</v>
      </c>
      <c r="L57" s="73" t="s">
        <v>40</v>
      </c>
    </row>
    <row r="58" spans="2:12" s="20" customFormat="1" ht="27" customHeight="1">
      <c r="B58" s="72">
        <v>93141701</v>
      </c>
      <c r="C58" s="38" t="s">
        <v>91</v>
      </c>
      <c r="D58" s="33">
        <v>42059</v>
      </c>
      <c r="E58" s="31" t="s">
        <v>51</v>
      </c>
      <c r="F58" s="31" t="s">
        <v>54</v>
      </c>
      <c r="G58" s="31" t="s">
        <v>37</v>
      </c>
      <c r="H58" s="24">
        <v>65254000</v>
      </c>
      <c r="I58" s="30">
        <f t="shared" si="0"/>
        <v>65254000</v>
      </c>
      <c r="J58" s="31" t="s">
        <v>38</v>
      </c>
      <c r="K58" s="31" t="s">
        <v>39</v>
      </c>
      <c r="L58" s="35" t="s">
        <v>40</v>
      </c>
    </row>
    <row r="59" spans="2:12" s="20" customFormat="1" ht="27" customHeight="1">
      <c r="B59" s="72">
        <v>84111600</v>
      </c>
      <c r="C59" s="38" t="s">
        <v>92</v>
      </c>
      <c r="D59" s="33">
        <v>42058</v>
      </c>
      <c r="E59" s="31" t="s">
        <v>51</v>
      </c>
      <c r="F59" s="31" t="s">
        <v>45</v>
      </c>
      <c r="G59" s="31" t="s">
        <v>37</v>
      </c>
      <c r="H59" s="24">
        <v>3000000</v>
      </c>
      <c r="I59" s="30">
        <f t="shared" si="0"/>
        <v>3000000</v>
      </c>
      <c r="J59" s="31" t="s">
        <v>38</v>
      </c>
      <c r="K59" s="31" t="s">
        <v>39</v>
      </c>
      <c r="L59" s="35" t="s">
        <v>40</v>
      </c>
    </row>
    <row r="60" spans="2:12" s="20" customFormat="1" ht="27" customHeight="1">
      <c r="B60" s="72">
        <v>93141701</v>
      </c>
      <c r="C60" s="38" t="s">
        <v>93</v>
      </c>
      <c r="D60" s="33">
        <v>42167</v>
      </c>
      <c r="E60" s="31" t="s">
        <v>35</v>
      </c>
      <c r="F60" s="31" t="s">
        <v>43</v>
      </c>
      <c r="G60" s="31" t="s">
        <v>37</v>
      </c>
      <c r="H60" s="24">
        <v>47420000</v>
      </c>
      <c r="I60" s="30">
        <f t="shared" si="0"/>
        <v>47420000</v>
      </c>
      <c r="J60" s="31" t="s">
        <v>38</v>
      </c>
      <c r="K60" s="31" t="s">
        <v>39</v>
      </c>
      <c r="L60" s="35" t="s">
        <v>40</v>
      </c>
    </row>
    <row r="61" spans="2:12" s="20" customFormat="1" ht="48" customHeight="1">
      <c r="B61" s="87"/>
      <c r="C61" s="38" t="s">
        <v>199</v>
      </c>
      <c r="D61" s="33">
        <v>42369</v>
      </c>
      <c r="E61" s="31" t="s">
        <v>60</v>
      </c>
      <c r="F61" s="31" t="s">
        <v>66</v>
      </c>
      <c r="G61" s="31" t="s">
        <v>37</v>
      </c>
      <c r="H61" s="24">
        <v>68640000</v>
      </c>
      <c r="I61" s="30">
        <f t="shared" si="0"/>
        <v>68640000</v>
      </c>
      <c r="J61" s="31" t="s">
        <v>38</v>
      </c>
      <c r="K61" s="31" t="s">
        <v>39</v>
      </c>
      <c r="L61" s="29" t="s">
        <v>40</v>
      </c>
    </row>
    <row r="62" spans="2:12" s="20" customFormat="1" ht="65.25" customHeight="1">
      <c r="B62" s="87"/>
      <c r="C62" s="38" t="s">
        <v>200</v>
      </c>
      <c r="D62" s="33">
        <v>42369</v>
      </c>
      <c r="E62" s="31" t="s">
        <v>60</v>
      </c>
      <c r="F62" s="31" t="s">
        <v>66</v>
      </c>
      <c r="G62" s="31" t="s">
        <v>37</v>
      </c>
      <c r="H62" s="24">
        <v>54000000</v>
      </c>
      <c r="I62" s="30">
        <f t="shared" si="0"/>
        <v>54000000</v>
      </c>
      <c r="J62" s="31" t="s">
        <v>38</v>
      </c>
      <c r="K62" s="31" t="s">
        <v>39</v>
      </c>
      <c r="L62" s="29" t="s">
        <v>40</v>
      </c>
    </row>
    <row r="63" spans="2:12" s="20" customFormat="1" ht="75.75" customHeight="1">
      <c r="B63" s="87"/>
      <c r="C63" s="38" t="s">
        <v>200</v>
      </c>
      <c r="D63" s="33">
        <v>42369</v>
      </c>
      <c r="E63" s="31" t="s">
        <v>60</v>
      </c>
      <c r="F63" s="31" t="s">
        <v>66</v>
      </c>
      <c r="G63" s="31" t="s">
        <v>37</v>
      </c>
      <c r="H63" s="24">
        <v>54000000</v>
      </c>
      <c r="I63" s="30">
        <f aca="true" t="shared" si="1" ref="I63:I68">H63</f>
        <v>54000000</v>
      </c>
      <c r="J63" s="31" t="s">
        <v>38</v>
      </c>
      <c r="K63" s="31" t="s">
        <v>39</v>
      </c>
      <c r="L63" s="29" t="s">
        <v>40</v>
      </c>
    </row>
    <row r="64" spans="2:12" s="20" customFormat="1" ht="62.25" customHeight="1">
      <c r="B64" s="87"/>
      <c r="C64" s="38" t="s">
        <v>201</v>
      </c>
      <c r="D64" s="33">
        <v>42369</v>
      </c>
      <c r="E64" s="31" t="s">
        <v>116</v>
      </c>
      <c r="F64" s="31" t="s">
        <v>66</v>
      </c>
      <c r="G64" s="31" t="s">
        <v>37</v>
      </c>
      <c r="H64" s="30">
        <v>24000000</v>
      </c>
      <c r="I64" s="30">
        <f t="shared" si="1"/>
        <v>24000000</v>
      </c>
      <c r="J64" s="31" t="s">
        <v>38</v>
      </c>
      <c r="K64" s="31" t="s">
        <v>39</v>
      </c>
      <c r="L64" s="29" t="s">
        <v>40</v>
      </c>
    </row>
    <row r="65" spans="2:12" s="20" customFormat="1" ht="58.5" customHeight="1">
      <c r="B65" s="87"/>
      <c r="C65" s="38" t="s">
        <v>202</v>
      </c>
      <c r="D65" s="33">
        <v>42369</v>
      </c>
      <c r="E65" s="31" t="s">
        <v>60</v>
      </c>
      <c r="F65" s="31" t="s">
        <v>66</v>
      </c>
      <c r="G65" s="31" t="s">
        <v>37</v>
      </c>
      <c r="H65" s="30">
        <v>58536000</v>
      </c>
      <c r="I65" s="30">
        <f t="shared" si="1"/>
        <v>58536000</v>
      </c>
      <c r="J65" s="31" t="s">
        <v>38</v>
      </c>
      <c r="K65" s="31" t="s">
        <v>39</v>
      </c>
      <c r="L65" s="29" t="s">
        <v>40</v>
      </c>
    </row>
    <row r="66" spans="2:12" s="20" customFormat="1" ht="67.5" customHeight="1">
      <c r="B66" s="87"/>
      <c r="C66" s="38" t="s">
        <v>202</v>
      </c>
      <c r="D66" s="33">
        <v>42369</v>
      </c>
      <c r="E66" s="31" t="s">
        <v>60</v>
      </c>
      <c r="F66" s="31" t="s">
        <v>66</v>
      </c>
      <c r="G66" s="31" t="s">
        <v>37</v>
      </c>
      <c r="H66" s="30">
        <v>58536000</v>
      </c>
      <c r="I66" s="30">
        <f t="shared" si="1"/>
        <v>58536000</v>
      </c>
      <c r="J66" s="31" t="s">
        <v>38</v>
      </c>
      <c r="K66" s="31" t="s">
        <v>39</v>
      </c>
      <c r="L66" s="29" t="s">
        <v>40</v>
      </c>
    </row>
    <row r="67" spans="2:12" s="20" customFormat="1" ht="57" customHeight="1">
      <c r="B67" s="87"/>
      <c r="C67" s="38" t="s">
        <v>203</v>
      </c>
      <c r="D67" s="33">
        <v>42369</v>
      </c>
      <c r="E67" s="31" t="s">
        <v>60</v>
      </c>
      <c r="F67" s="31" t="s">
        <v>66</v>
      </c>
      <c r="G67" s="31" t="s">
        <v>37</v>
      </c>
      <c r="H67" s="30">
        <v>42000000</v>
      </c>
      <c r="I67" s="30">
        <f t="shared" si="1"/>
        <v>42000000</v>
      </c>
      <c r="J67" s="31" t="s">
        <v>38</v>
      </c>
      <c r="K67" s="31" t="s">
        <v>39</v>
      </c>
      <c r="L67" s="29" t="s">
        <v>40</v>
      </c>
    </row>
    <row r="68" spans="2:12" s="20" customFormat="1" ht="50.25" customHeight="1">
      <c r="B68" s="87"/>
      <c r="C68" s="38" t="s">
        <v>204</v>
      </c>
      <c r="D68" s="33">
        <v>42369</v>
      </c>
      <c r="E68" s="31" t="s">
        <v>60</v>
      </c>
      <c r="F68" s="31" t="s">
        <v>66</v>
      </c>
      <c r="G68" s="31" t="s">
        <v>37</v>
      </c>
      <c r="H68" s="30">
        <v>54000000</v>
      </c>
      <c r="I68" s="30">
        <f t="shared" si="1"/>
        <v>54000000</v>
      </c>
      <c r="J68" s="31" t="s">
        <v>38</v>
      </c>
      <c r="K68" s="31" t="s">
        <v>39</v>
      </c>
      <c r="L68" s="29" t="s">
        <v>40</v>
      </c>
    </row>
    <row r="69" spans="2:12" s="20" customFormat="1" ht="84.75" customHeight="1">
      <c r="B69" s="87"/>
      <c r="C69" s="38" t="s">
        <v>205</v>
      </c>
      <c r="D69" s="33">
        <v>42369</v>
      </c>
      <c r="E69" s="31" t="s">
        <v>60</v>
      </c>
      <c r="F69" s="31" t="s">
        <v>66</v>
      </c>
      <c r="G69" s="31" t="s">
        <v>37</v>
      </c>
      <c r="H69" s="30">
        <v>56400000</v>
      </c>
      <c r="I69" s="30">
        <f>H69</f>
        <v>56400000</v>
      </c>
      <c r="J69" s="31" t="s">
        <v>38</v>
      </c>
      <c r="K69" s="31" t="s">
        <v>39</v>
      </c>
      <c r="L69" s="29" t="s">
        <v>40</v>
      </c>
    </row>
    <row r="70" spans="2:12" s="20" customFormat="1" ht="41.25" customHeight="1">
      <c r="B70" s="70">
        <v>20140000</v>
      </c>
      <c r="C70" s="38" t="s">
        <v>184</v>
      </c>
      <c r="D70" s="33">
        <v>42311</v>
      </c>
      <c r="E70" s="31" t="s">
        <v>47</v>
      </c>
      <c r="F70" s="31" t="s">
        <v>43</v>
      </c>
      <c r="G70" s="31" t="s">
        <v>37</v>
      </c>
      <c r="H70" s="30">
        <v>67245500</v>
      </c>
      <c r="I70" s="30">
        <f>+H70</f>
        <v>67245500</v>
      </c>
      <c r="J70" s="31" t="s">
        <v>38</v>
      </c>
      <c r="K70" s="31" t="s">
        <v>39</v>
      </c>
      <c r="L70" s="29" t="s">
        <v>40</v>
      </c>
    </row>
    <row r="71" spans="2:12" s="20" customFormat="1" ht="47.25" customHeight="1">
      <c r="B71" s="70">
        <v>60106206</v>
      </c>
      <c r="C71" s="37" t="s">
        <v>95</v>
      </c>
      <c r="D71" s="33">
        <v>42167</v>
      </c>
      <c r="E71" s="31" t="s">
        <v>42</v>
      </c>
      <c r="F71" s="31" t="s">
        <v>54</v>
      </c>
      <c r="G71" s="31" t="s">
        <v>37</v>
      </c>
      <c r="H71" s="28">
        <v>110000000</v>
      </c>
      <c r="I71" s="28">
        <f t="shared" si="0"/>
        <v>110000000</v>
      </c>
      <c r="J71" s="21" t="s">
        <v>38</v>
      </c>
      <c r="K71" s="21" t="s">
        <v>39</v>
      </c>
      <c r="L71" s="29" t="s">
        <v>40</v>
      </c>
    </row>
    <row r="72" spans="2:12" s="20" customFormat="1" ht="40.5" customHeight="1">
      <c r="B72" s="71">
        <v>84111600</v>
      </c>
      <c r="C72" s="38" t="s">
        <v>96</v>
      </c>
      <c r="D72" s="33">
        <v>42178</v>
      </c>
      <c r="E72" s="31" t="s">
        <v>42</v>
      </c>
      <c r="F72" s="31" t="s">
        <v>45</v>
      </c>
      <c r="G72" s="31" t="s">
        <v>37</v>
      </c>
      <c r="H72" s="42">
        <v>4250000</v>
      </c>
      <c r="I72" s="28">
        <f t="shared" si="0"/>
        <v>4250000</v>
      </c>
      <c r="J72" s="21" t="s">
        <v>38</v>
      </c>
      <c r="K72" s="21" t="s">
        <v>39</v>
      </c>
      <c r="L72" s="29" t="s">
        <v>40</v>
      </c>
    </row>
    <row r="73" spans="2:12" s="20" customFormat="1" ht="27" customHeight="1">
      <c r="B73" s="71">
        <v>81101510</v>
      </c>
      <c r="C73" s="38" t="s">
        <v>97</v>
      </c>
      <c r="D73" s="27">
        <v>42178</v>
      </c>
      <c r="E73" s="21" t="s">
        <v>98</v>
      </c>
      <c r="F73" s="21" t="s">
        <v>75</v>
      </c>
      <c r="G73" s="31" t="s">
        <v>37</v>
      </c>
      <c r="H73" s="42">
        <v>3069325104</v>
      </c>
      <c r="I73" s="28">
        <f>H73</f>
        <v>3069325104</v>
      </c>
      <c r="J73" s="21" t="s">
        <v>38</v>
      </c>
      <c r="K73" s="21" t="s">
        <v>39</v>
      </c>
      <c r="L73" s="29" t="s">
        <v>40</v>
      </c>
    </row>
    <row r="74" spans="2:12" s="20" customFormat="1" ht="35.25" customHeight="1">
      <c r="B74" s="71">
        <v>84111600</v>
      </c>
      <c r="C74" s="37" t="s">
        <v>99</v>
      </c>
      <c r="D74" s="27">
        <v>42206</v>
      </c>
      <c r="E74" s="21" t="s">
        <v>98</v>
      </c>
      <c r="F74" s="21" t="s">
        <v>94</v>
      </c>
      <c r="G74" s="31" t="s">
        <v>37</v>
      </c>
      <c r="H74" s="42">
        <v>168936896</v>
      </c>
      <c r="I74" s="28">
        <f t="shared" si="0"/>
        <v>168936896</v>
      </c>
      <c r="J74" s="21" t="s">
        <v>38</v>
      </c>
      <c r="K74" s="21" t="s">
        <v>39</v>
      </c>
      <c r="L74" s="29" t="s">
        <v>40</v>
      </c>
    </row>
    <row r="75" spans="2:12" s="20" customFormat="1" ht="27" customHeight="1">
      <c r="B75" s="71">
        <v>81101510</v>
      </c>
      <c r="C75" s="37" t="s">
        <v>100</v>
      </c>
      <c r="D75" s="27">
        <v>42094</v>
      </c>
      <c r="E75" s="21" t="s">
        <v>51</v>
      </c>
      <c r="F75" s="21" t="s">
        <v>75</v>
      </c>
      <c r="G75" s="31" t="s">
        <v>37</v>
      </c>
      <c r="H75" s="42">
        <v>366013810</v>
      </c>
      <c r="I75" s="28">
        <f t="shared" si="0"/>
        <v>366013810</v>
      </c>
      <c r="J75" s="21" t="s">
        <v>38</v>
      </c>
      <c r="K75" s="21" t="s">
        <v>39</v>
      </c>
      <c r="L75" s="29" t="s">
        <v>40</v>
      </c>
    </row>
    <row r="76" spans="2:12" s="20" customFormat="1" ht="27" customHeight="1">
      <c r="B76" s="71">
        <v>84111600</v>
      </c>
      <c r="C76" s="37" t="s">
        <v>101</v>
      </c>
      <c r="D76" s="27">
        <v>42129</v>
      </c>
      <c r="E76" s="21" t="s">
        <v>47</v>
      </c>
      <c r="F76" s="21" t="s">
        <v>94</v>
      </c>
      <c r="G76" s="31" t="s">
        <v>37</v>
      </c>
      <c r="H76" s="42">
        <v>109546920</v>
      </c>
      <c r="I76" s="28">
        <f t="shared" si="0"/>
        <v>109546920</v>
      </c>
      <c r="J76" s="21" t="s">
        <v>38</v>
      </c>
      <c r="K76" s="21" t="s">
        <v>39</v>
      </c>
      <c r="L76" s="29" t="s">
        <v>40</v>
      </c>
    </row>
    <row r="77" spans="2:12" s="20" customFormat="1" ht="28.5" customHeight="1">
      <c r="B77" s="71">
        <v>80101604</v>
      </c>
      <c r="C77" s="37" t="s">
        <v>102</v>
      </c>
      <c r="D77" s="27">
        <v>42311</v>
      </c>
      <c r="E77" s="21" t="s">
        <v>60</v>
      </c>
      <c r="F77" s="21" t="s">
        <v>75</v>
      </c>
      <c r="G77" s="31" t="s">
        <v>37</v>
      </c>
      <c r="H77" s="28">
        <v>1559224103</v>
      </c>
      <c r="I77" s="28">
        <f t="shared" si="0"/>
        <v>1559224103</v>
      </c>
      <c r="J77" s="21" t="s">
        <v>38</v>
      </c>
      <c r="K77" s="21" t="s">
        <v>39</v>
      </c>
      <c r="L77" s="29" t="s">
        <v>40</v>
      </c>
    </row>
    <row r="78" spans="2:12" s="20" customFormat="1" ht="28.5" customHeight="1">
      <c r="B78" s="71">
        <v>84111600</v>
      </c>
      <c r="C78" s="37" t="s">
        <v>104</v>
      </c>
      <c r="D78" s="27">
        <v>42306</v>
      </c>
      <c r="E78" s="21" t="s">
        <v>60</v>
      </c>
      <c r="F78" s="21" t="s">
        <v>94</v>
      </c>
      <c r="G78" s="31" t="s">
        <v>37</v>
      </c>
      <c r="H78" s="28">
        <v>94190000</v>
      </c>
      <c r="I78" s="28">
        <f t="shared" si="0"/>
        <v>94190000</v>
      </c>
      <c r="J78" s="21" t="s">
        <v>38</v>
      </c>
      <c r="K78" s="21" t="s">
        <v>39</v>
      </c>
      <c r="L78" s="29" t="s">
        <v>40</v>
      </c>
    </row>
    <row r="79" spans="2:12" s="20" customFormat="1" ht="28.5" customHeight="1">
      <c r="B79" s="70">
        <v>20100000</v>
      </c>
      <c r="C79" s="37" t="s">
        <v>105</v>
      </c>
      <c r="D79" s="27">
        <v>74996</v>
      </c>
      <c r="E79" s="21" t="s">
        <v>42</v>
      </c>
      <c r="F79" s="21" t="s">
        <v>75</v>
      </c>
      <c r="G79" s="31" t="s">
        <v>37</v>
      </c>
      <c r="H79" s="28">
        <v>518820606</v>
      </c>
      <c r="I79" s="28">
        <f t="shared" si="0"/>
        <v>518820606</v>
      </c>
      <c r="J79" s="21" t="s">
        <v>38</v>
      </c>
      <c r="K79" s="21" t="s">
        <v>39</v>
      </c>
      <c r="L79" s="29" t="s">
        <v>40</v>
      </c>
    </row>
    <row r="80" spans="2:12" s="20" customFormat="1" ht="28.5" customHeight="1">
      <c r="B80" s="71">
        <v>84111600</v>
      </c>
      <c r="C80" s="37" t="s">
        <v>106</v>
      </c>
      <c r="D80" s="27">
        <v>75000</v>
      </c>
      <c r="E80" s="21" t="s">
        <v>42</v>
      </c>
      <c r="F80" s="21" t="s">
        <v>94</v>
      </c>
      <c r="G80" s="31" t="s">
        <v>37</v>
      </c>
      <c r="H80" s="28">
        <v>37392600</v>
      </c>
      <c r="I80" s="28">
        <f t="shared" si="0"/>
        <v>37392600</v>
      </c>
      <c r="J80" s="21" t="s">
        <v>38</v>
      </c>
      <c r="K80" s="21" t="s">
        <v>39</v>
      </c>
      <c r="L80" s="29" t="s">
        <v>40</v>
      </c>
    </row>
    <row r="81" spans="2:12" s="20" customFormat="1" ht="28.5" customHeight="1">
      <c r="B81" s="71">
        <v>80101604</v>
      </c>
      <c r="C81" s="37" t="s">
        <v>107</v>
      </c>
      <c r="D81" s="27">
        <v>42110</v>
      </c>
      <c r="E81" s="21" t="s">
        <v>60</v>
      </c>
      <c r="F81" s="21" t="s">
        <v>75</v>
      </c>
      <c r="G81" s="31" t="s">
        <v>37</v>
      </c>
      <c r="H81" s="28">
        <v>464219902</v>
      </c>
      <c r="I81" s="28">
        <f t="shared" si="0"/>
        <v>464219902</v>
      </c>
      <c r="J81" s="21" t="s">
        <v>38</v>
      </c>
      <c r="K81" s="21" t="s">
        <v>39</v>
      </c>
      <c r="L81" s="29" t="s">
        <v>40</v>
      </c>
    </row>
    <row r="82" spans="2:12" s="20" customFormat="1" ht="28.5" customHeight="1">
      <c r="B82" s="71">
        <v>84111600</v>
      </c>
      <c r="C82" s="37" t="s">
        <v>108</v>
      </c>
      <c r="D82" s="27">
        <v>42121</v>
      </c>
      <c r="E82" s="21" t="s">
        <v>60</v>
      </c>
      <c r="F82" s="21" t="s">
        <v>94</v>
      </c>
      <c r="G82" s="31" t="s">
        <v>37</v>
      </c>
      <c r="H82" s="28">
        <v>56110553</v>
      </c>
      <c r="I82" s="28">
        <f t="shared" si="0"/>
        <v>56110553</v>
      </c>
      <c r="J82" s="21" t="s">
        <v>38</v>
      </c>
      <c r="K82" s="21" t="s">
        <v>39</v>
      </c>
      <c r="L82" s="29" t="s">
        <v>40</v>
      </c>
    </row>
    <row r="83" spans="2:12" s="20" customFormat="1" ht="28.5" customHeight="1">
      <c r="B83" s="71">
        <v>84111600</v>
      </c>
      <c r="C83" s="37" t="s">
        <v>109</v>
      </c>
      <c r="D83" s="27">
        <v>42088</v>
      </c>
      <c r="E83" s="21" t="s">
        <v>35</v>
      </c>
      <c r="F83" s="21" t="s">
        <v>94</v>
      </c>
      <c r="G83" s="31" t="s">
        <v>37</v>
      </c>
      <c r="H83" s="28">
        <v>4438674</v>
      </c>
      <c r="I83" s="28">
        <f t="shared" si="0"/>
        <v>4438674</v>
      </c>
      <c r="J83" s="21"/>
      <c r="K83" s="21"/>
      <c r="L83" s="29"/>
    </row>
    <row r="84" spans="2:12" s="20" customFormat="1" ht="28.5" customHeight="1">
      <c r="B84" s="71">
        <v>80101604</v>
      </c>
      <c r="C84" s="37" t="s">
        <v>110</v>
      </c>
      <c r="D84" s="27">
        <v>42193</v>
      </c>
      <c r="E84" s="21" t="s">
        <v>60</v>
      </c>
      <c r="F84" s="21" t="s">
        <v>111</v>
      </c>
      <c r="G84" s="31" t="s">
        <v>37</v>
      </c>
      <c r="H84" s="28">
        <v>316217407</v>
      </c>
      <c r="I84" s="28">
        <f t="shared" si="0"/>
        <v>316217407</v>
      </c>
      <c r="J84" s="21" t="s">
        <v>38</v>
      </c>
      <c r="K84" s="21" t="s">
        <v>39</v>
      </c>
      <c r="L84" s="29" t="s">
        <v>40</v>
      </c>
    </row>
    <row r="85" spans="2:12" s="20" customFormat="1" ht="28.5" customHeight="1">
      <c r="B85" s="71">
        <v>80101604</v>
      </c>
      <c r="C85" s="37" t="s">
        <v>112</v>
      </c>
      <c r="D85" s="27">
        <v>42146</v>
      </c>
      <c r="E85" s="21" t="s">
        <v>47</v>
      </c>
      <c r="F85" s="21" t="s">
        <v>111</v>
      </c>
      <c r="G85" s="31" t="s">
        <v>37</v>
      </c>
      <c r="H85" s="28">
        <v>61873760</v>
      </c>
      <c r="I85" s="28">
        <f t="shared" si="0"/>
        <v>61873760</v>
      </c>
      <c r="J85" s="21" t="s">
        <v>38</v>
      </c>
      <c r="K85" s="21" t="s">
        <v>39</v>
      </c>
      <c r="L85" s="29" t="s">
        <v>40</v>
      </c>
    </row>
    <row r="86" spans="2:12" s="20" customFormat="1" ht="28.5" customHeight="1">
      <c r="B86" s="71">
        <v>80101604</v>
      </c>
      <c r="C86" s="37" t="s">
        <v>113</v>
      </c>
      <c r="D86" s="27">
        <v>42121</v>
      </c>
      <c r="E86" s="21" t="s">
        <v>114</v>
      </c>
      <c r="F86" s="21" t="s">
        <v>48</v>
      </c>
      <c r="G86" s="31" t="s">
        <v>37</v>
      </c>
      <c r="H86" s="28">
        <v>89995634</v>
      </c>
      <c r="I86" s="28">
        <f t="shared" si="0"/>
        <v>89995634</v>
      </c>
      <c r="J86" s="21" t="s">
        <v>38</v>
      </c>
      <c r="K86" s="21" t="s">
        <v>39</v>
      </c>
      <c r="L86" s="29" t="s">
        <v>40</v>
      </c>
    </row>
    <row r="87" spans="2:12" s="20" customFormat="1" ht="28.5" customHeight="1">
      <c r="B87" s="71">
        <v>80101604</v>
      </c>
      <c r="C87" s="37" t="s">
        <v>115</v>
      </c>
      <c r="D87" s="27">
        <v>42024</v>
      </c>
      <c r="E87" s="21" t="s">
        <v>65</v>
      </c>
      <c r="F87" s="21" t="s">
        <v>66</v>
      </c>
      <c r="G87" s="31" t="s">
        <v>37</v>
      </c>
      <c r="H87" s="28">
        <v>99000000</v>
      </c>
      <c r="I87" s="28">
        <f t="shared" si="0"/>
        <v>99000000</v>
      </c>
      <c r="J87" s="21" t="s">
        <v>38</v>
      </c>
      <c r="K87" s="21" t="s">
        <v>39</v>
      </c>
      <c r="L87" s="29" t="s">
        <v>40</v>
      </c>
    </row>
    <row r="88" spans="2:12" s="20" customFormat="1" ht="28.5" customHeight="1">
      <c r="B88" s="71">
        <v>80101604</v>
      </c>
      <c r="C88" s="37" t="s">
        <v>115</v>
      </c>
      <c r="D88" s="27">
        <v>74979</v>
      </c>
      <c r="E88" s="21" t="s">
        <v>116</v>
      </c>
      <c r="F88" s="21" t="s">
        <v>66</v>
      </c>
      <c r="G88" s="31" t="s">
        <v>37</v>
      </c>
      <c r="H88" s="28">
        <v>25200000</v>
      </c>
      <c r="I88" s="28"/>
      <c r="J88" s="21"/>
      <c r="K88" s="21"/>
      <c r="L88" s="29"/>
    </row>
    <row r="89" spans="2:12" s="20" customFormat="1" ht="28.5" customHeight="1">
      <c r="B89" s="71">
        <v>80101604</v>
      </c>
      <c r="C89" s="37" t="s">
        <v>117</v>
      </c>
      <c r="D89" s="27">
        <v>42024</v>
      </c>
      <c r="E89" s="21" t="s">
        <v>65</v>
      </c>
      <c r="F89" s="21" t="s">
        <v>66</v>
      </c>
      <c r="G89" s="31" t="s">
        <v>37</v>
      </c>
      <c r="H89" s="28">
        <v>8400000</v>
      </c>
      <c r="I89" s="28">
        <f t="shared" si="0"/>
        <v>8400000</v>
      </c>
      <c r="J89" s="21" t="s">
        <v>38</v>
      </c>
      <c r="K89" s="21" t="s">
        <v>39</v>
      </c>
      <c r="L89" s="29" t="s">
        <v>40</v>
      </c>
    </row>
    <row r="90" spans="2:12" s="20" customFormat="1" ht="28.5" customHeight="1">
      <c r="B90" s="71">
        <v>80101604</v>
      </c>
      <c r="C90" s="37" t="s">
        <v>118</v>
      </c>
      <c r="D90" s="27">
        <v>42164</v>
      </c>
      <c r="E90" s="21" t="s">
        <v>116</v>
      </c>
      <c r="F90" s="21" t="s">
        <v>66</v>
      </c>
      <c r="G90" s="31" t="s">
        <v>37</v>
      </c>
      <c r="H90" s="28">
        <v>5400000</v>
      </c>
      <c r="I90" s="28">
        <f t="shared" si="0"/>
        <v>5400000</v>
      </c>
      <c r="J90" s="21" t="s">
        <v>38</v>
      </c>
      <c r="K90" s="21" t="s">
        <v>39</v>
      </c>
      <c r="L90" s="29" t="s">
        <v>40</v>
      </c>
    </row>
    <row r="91" spans="2:12" s="20" customFormat="1" ht="28.5" customHeight="1">
      <c r="B91" s="71">
        <v>80101604</v>
      </c>
      <c r="C91" s="37" t="s">
        <v>119</v>
      </c>
      <c r="D91" s="27">
        <v>42287</v>
      </c>
      <c r="E91" s="21" t="s">
        <v>51</v>
      </c>
      <c r="F91" s="21" t="s">
        <v>66</v>
      </c>
      <c r="G91" s="31" t="s">
        <v>37</v>
      </c>
      <c r="H91" s="28">
        <v>12600000</v>
      </c>
      <c r="I91" s="28">
        <f t="shared" si="0"/>
        <v>12600000</v>
      </c>
      <c r="J91" s="21" t="s">
        <v>38</v>
      </c>
      <c r="K91" s="21" t="s">
        <v>39</v>
      </c>
      <c r="L91" s="29" t="s">
        <v>40</v>
      </c>
    </row>
    <row r="92" spans="2:12" s="20" customFormat="1" ht="42" customHeight="1">
      <c r="B92" s="74">
        <v>20102202</v>
      </c>
      <c r="C92" s="38" t="s">
        <v>175</v>
      </c>
      <c r="D92" s="33">
        <v>42271</v>
      </c>
      <c r="E92" s="31" t="s">
        <v>47</v>
      </c>
      <c r="F92" s="31" t="s">
        <v>176</v>
      </c>
      <c r="G92" s="31" t="s">
        <v>37</v>
      </c>
      <c r="H92" s="28">
        <v>103586667</v>
      </c>
      <c r="I92" s="28">
        <f t="shared" si="0"/>
        <v>103586667</v>
      </c>
      <c r="J92" s="21" t="s">
        <v>38</v>
      </c>
      <c r="K92" s="21" t="s">
        <v>39</v>
      </c>
      <c r="L92" s="29" t="s">
        <v>40</v>
      </c>
    </row>
    <row r="93" spans="2:12" s="20" customFormat="1" ht="42" customHeight="1">
      <c r="B93" s="70">
        <v>25100000</v>
      </c>
      <c r="C93" s="38" t="s">
        <v>181</v>
      </c>
      <c r="D93" s="33">
        <v>42278</v>
      </c>
      <c r="E93" s="31" t="s">
        <v>182</v>
      </c>
      <c r="F93" s="31" t="s">
        <v>161</v>
      </c>
      <c r="G93" s="31" t="s">
        <v>37</v>
      </c>
      <c r="H93" s="30">
        <v>392158600</v>
      </c>
      <c r="I93" s="30">
        <f t="shared" si="0"/>
        <v>392158600</v>
      </c>
      <c r="J93" s="31" t="s">
        <v>38</v>
      </c>
      <c r="K93" s="31" t="s">
        <v>39</v>
      </c>
      <c r="L93" s="35" t="s">
        <v>40</v>
      </c>
    </row>
    <row r="94" spans="2:12" s="20" customFormat="1" ht="28.5" customHeight="1">
      <c r="B94" s="72">
        <v>84111600</v>
      </c>
      <c r="C94" s="38" t="s">
        <v>120</v>
      </c>
      <c r="D94" s="33">
        <v>42094</v>
      </c>
      <c r="E94" s="31" t="s">
        <v>51</v>
      </c>
      <c r="F94" s="31" t="s">
        <v>94</v>
      </c>
      <c r="G94" s="31" t="s">
        <v>37</v>
      </c>
      <c r="H94" s="30">
        <v>65263746</v>
      </c>
      <c r="I94" s="30">
        <f t="shared" si="0"/>
        <v>65263746</v>
      </c>
      <c r="J94" s="31" t="s">
        <v>38</v>
      </c>
      <c r="K94" s="31" t="s">
        <v>39</v>
      </c>
      <c r="L94" s="35" t="s">
        <v>40</v>
      </c>
    </row>
    <row r="95" spans="2:12" s="20" customFormat="1" ht="28.5" customHeight="1">
      <c r="B95" s="72">
        <v>81101510</v>
      </c>
      <c r="C95" s="38" t="s">
        <v>121</v>
      </c>
      <c r="D95" s="33">
        <v>42173</v>
      </c>
      <c r="E95" s="31" t="s">
        <v>51</v>
      </c>
      <c r="F95" s="31" t="s">
        <v>75</v>
      </c>
      <c r="G95" s="31" t="s">
        <v>37</v>
      </c>
      <c r="H95" s="30">
        <v>220000000</v>
      </c>
      <c r="I95" s="30">
        <f t="shared" si="0"/>
        <v>220000000</v>
      </c>
      <c r="J95" s="31" t="s">
        <v>38</v>
      </c>
      <c r="K95" s="31" t="s">
        <v>39</v>
      </c>
      <c r="L95" s="35" t="s">
        <v>40</v>
      </c>
    </row>
    <row r="96" spans="2:12" s="20" customFormat="1" ht="28.5" customHeight="1">
      <c r="B96" s="72">
        <v>84111600</v>
      </c>
      <c r="C96" s="38" t="s">
        <v>122</v>
      </c>
      <c r="D96" s="33">
        <v>42227</v>
      </c>
      <c r="E96" s="31" t="s">
        <v>51</v>
      </c>
      <c r="F96" s="31" t="s">
        <v>94</v>
      </c>
      <c r="G96" s="31" t="s">
        <v>37</v>
      </c>
      <c r="H96" s="30">
        <v>60000000</v>
      </c>
      <c r="I96" s="30">
        <f>H96</f>
        <v>60000000</v>
      </c>
      <c r="J96" s="31" t="s">
        <v>38</v>
      </c>
      <c r="K96" s="31" t="s">
        <v>39</v>
      </c>
      <c r="L96" s="35" t="s">
        <v>40</v>
      </c>
    </row>
    <row r="97" spans="2:12" s="20" customFormat="1" ht="28.5" customHeight="1">
      <c r="B97" s="72">
        <v>81101510</v>
      </c>
      <c r="C97" s="38" t="s">
        <v>123</v>
      </c>
      <c r="D97" s="33">
        <v>42213</v>
      </c>
      <c r="E97" s="31" t="s">
        <v>56</v>
      </c>
      <c r="F97" s="31" t="s">
        <v>94</v>
      </c>
      <c r="G97" s="31" t="s">
        <v>37</v>
      </c>
      <c r="H97" s="30">
        <v>1490000000</v>
      </c>
      <c r="I97" s="30">
        <f t="shared" si="0"/>
        <v>1490000000</v>
      </c>
      <c r="J97" s="31" t="s">
        <v>38</v>
      </c>
      <c r="K97" s="31" t="s">
        <v>39</v>
      </c>
      <c r="L97" s="35" t="s">
        <v>40</v>
      </c>
    </row>
    <row r="98" spans="2:12" s="20" customFormat="1" ht="28.5" customHeight="1">
      <c r="B98" s="72">
        <v>84111600</v>
      </c>
      <c r="C98" s="38" t="s">
        <v>124</v>
      </c>
      <c r="D98" s="33">
        <v>42207</v>
      </c>
      <c r="E98" s="31" t="s">
        <v>56</v>
      </c>
      <c r="F98" s="31" t="s">
        <v>94</v>
      </c>
      <c r="G98" s="31" t="s">
        <v>37</v>
      </c>
      <c r="H98" s="30">
        <v>170000000</v>
      </c>
      <c r="I98" s="30">
        <f t="shared" si="0"/>
        <v>170000000</v>
      </c>
      <c r="J98" s="31" t="s">
        <v>38</v>
      </c>
      <c r="K98" s="31" t="s">
        <v>39</v>
      </c>
      <c r="L98" s="35" t="s">
        <v>40</v>
      </c>
    </row>
    <row r="99" spans="2:12" s="20" customFormat="1" ht="28.5" customHeight="1">
      <c r="B99" s="72">
        <v>81101510</v>
      </c>
      <c r="C99" s="38" t="s">
        <v>125</v>
      </c>
      <c r="D99" s="33">
        <v>42178</v>
      </c>
      <c r="E99" s="31" t="s">
        <v>103</v>
      </c>
      <c r="F99" s="31" t="s">
        <v>75</v>
      </c>
      <c r="G99" s="31" t="s">
        <v>37</v>
      </c>
      <c r="H99" s="30">
        <v>1317000000</v>
      </c>
      <c r="I99" s="30">
        <f>+H99</f>
        <v>1317000000</v>
      </c>
      <c r="J99" s="31" t="s">
        <v>38</v>
      </c>
      <c r="K99" s="31" t="s">
        <v>39</v>
      </c>
      <c r="L99" s="35" t="s">
        <v>40</v>
      </c>
    </row>
    <row r="100" spans="2:12" s="20" customFormat="1" ht="28.5" customHeight="1">
      <c r="B100" s="72">
        <v>84111600</v>
      </c>
      <c r="C100" s="38" t="s">
        <v>126</v>
      </c>
      <c r="D100" s="33">
        <v>42201</v>
      </c>
      <c r="E100" s="31" t="s">
        <v>103</v>
      </c>
      <c r="F100" s="31" t="s">
        <v>94</v>
      </c>
      <c r="G100" s="31" t="s">
        <v>37</v>
      </c>
      <c r="H100" s="30">
        <v>183000000</v>
      </c>
      <c r="I100" s="30">
        <f>+H100</f>
        <v>183000000</v>
      </c>
      <c r="J100" s="31" t="s">
        <v>38</v>
      </c>
      <c r="K100" s="31" t="s">
        <v>39</v>
      </c>
      <c r="L100" s="35" t="s">
        <v>40</v>
      </c>
    </row>
    <row r="101" spans="2:12" s="20" customFormat="1" ht="28.5" customHeight="1">
      <c r="B101" s="72">
        <v>81101510</v>
      </c>
      <c r="C101" s="38" t="s">
        <v>127</v>
      </c>
      <c r="D101" s="33">
        <v>42159</v>
      </c>
      <c r="E101" s="31" t="s">
        <v>128</v>
      </c>
      <c r="F101" s="31" t="s">
        <v>75</v>
      </c>
      <c r="G101" s="31" t="s">
        <v>37</v>
      </c>
      <c r="H101" s="30">
        <v>125660464</v>
      </c>
      <c r="I101" s="30">
        <f>+H101</f>
        <v>125660464</v>
      </c>
      <c r="J101" s="31" t="s">
        <v>38</v>
      </c>
      <c r="K101" s="31" t="s">
        <v>39</v>
      </c>
      <c r="L101" s="35" t="s">
        <v>40</v>
      </c>
    </row>
    <row r="102" spans="2:12" s="20" customFormat="1" ht="28.5" customHeight="1">
      <c r="B102" s="72">
        <v>84111600</v>
      </c>
      <c r="C102" s="38" t="s">
        <v>129</v>
      </c>
      <c r="D102" s="33">
        <v>42159</v>
      </c>
      <c r="E102" s="31" t="s">
        <v>128</v>
      </c>
      <c r="F102" s="31" t="s">
        <v>94</v>
      </c>
      <c r="G102" s="31" t="s">
        <v>37</v>
      </c>
      <c r="H102" s="30">
        <v>28495988</v>
      </c>
      <c r="I102" s="30">
        <f>+H102</f>
        <v>28495988</v>
      </c>
      <c r="J102" s="31" t="s">
        <v>38</v>
      </c>
      <c r="K102" s="31" t="s">
        <v>39</v>
      </c>
      <c r="L102" s="35" t="s">
        <v>40</v>
      </c>
    </row>
    <row r="103" spans="2:12" s="20" customFormat="1" ht="32.25" customHeight="1">
      <c r="B103" s="72">
        <v>93141506</v>
      </c>
      <c r="C103" s="38" t="s">
        <v>130</v>
      </c>
      <c r="D103" s="33">
        <v>42013</v>
      </c>
      <c r="E103" s="31" t="s">
        <v>47</v>
      </c>
      <c r="F103" s="31" t="s">
        <v>43</v>
      </c>
      <c r="G103" s="31" t="s">
        <v>37</v>
      </c>
      <c r="H103" s="30">
        <v>58069200</v>
      </c>
      <c r="I103" s="30">
        <f t="shared" si="0"/>
        <v>58069200</v>
      </c>
      <c r="J103" s="31" t="s">
        <v>38</v>
      </c>
      <c r="K103" s="31" t="s">
        <v>39</v>
      </c>
      <c r="L103" s="35" t="s">
        <v>40</v>
      </c>
    </row>
    <row r="104" spans="2:12" s="20" customFormat="1" ht="28.5" customHeight="1">
      <c r="B104" s="72">
        <v>77111602</v>
      </c>
      <c r="C104" s="38" t="s">
        <v>131</v>
      </c>
      <c r="D104" s="33">
        <v>42143</v>
      </c>
      <c r="E104" s="31" t="s">
        <v>51</v>
      </c>
      <c r="F104" s="31" t="s">
        <v>43</v>
      </c>
      <c r="G104" s="31" t="s">
        <v>37</v>
      </c>
      <c r="H104" s="30">
        <v>48472000</v>
      </c>
      <c r="I104" s="30">
        <f t="shared" si="0"/>
        <v>48472000</v>
      </c>
      <c r="J104" s="31" t="s">
        <v>38</v>
      </c>
      <c r="K104" s="31" t="s">
        <v>39</v>
      </c>
      <c r="L104" s="35" t="s">
        <v>40</v>
      </c>
    </row>
    <row r="105" spans="2:12" s="20" customFormat="1" ht="84" customHeight="1">
      <c r="B105" s="67">
        <v>60100000</v>
      </c>
      <c r="C105" s="38" t="s">
        <v>187</v>
      </c>
      <c r="D105" s="33">
        <v>42311</v>
      </c>
      <c r="E105" s="31" t="s">
        <v>51</v>
      </c>
      <c r="F105" s="31" t="s">
        <v>54</v>
      </c>
      <c r="G105" s="31" t="s">
        <v>37</v>
      </c>
      <c r="H105" s="30">
        <v>190000000</v>
      </c>
      <c r="I105" s="30">
        <f t="shared" si="0"/>
        <v>190000000</v>
      </c>
      <c r="J105" s="31" t="s">
        <v>38</v>
      </c>
      <c r="K105" s="31" t="s">
        <v>39</v>
      </c>
      <c r="L105" s="35" t="s">
        <v>40</v>
      </c>
    </row>
    <row r="106" spans="2:12" s="20" customFormat="1" ht="61.5" customHeight="1">
      <c r="B106" s="72">
        <v>84111600</v>
      </c>
      <c r="C106" s="40" t="s">
        <v>188</v>
      </c>
      <c r="D106" s="33">
        <v>42305</v>
      </c>
      <c r="E106" s="23" t="s">
        <v>51</v>
      </c>
      <c r="F106" s="23" t="s">
        <v>45</v>
      </c>
      <c r="G106" s="31" t="s">
        <v>37</v>
      </c>
      <c r="H106" s="24">
        <v>10000000</v>
      </c>
      <c r="I106" s="30">
        <f t="shared" si="0"/>
        <v>10000000</v>
      </c>
      <c r="J106" s="31" t="s">
        <v>38</v>
      </c>
      <c r="K106" s="31" t="s">
        <v>39</v>
      </c>
      <c r="L106" s="35" t="s">
        <v>40</v>
      </c>
    </row>
    <row r="107" spans="2:12" s="20" customFormat="1" ht="28.5" customHeight="1">
      <c r="B107" s="70">
        <v>43220000</v>
      </c>
      <c r="C107" s="39" t="s">
        <v>132</v>
      </c>
      <c r="D107" s="43">
        <v>42173</v>
      </c>
      <c r="E107" s="22" t="s">
        <v>133</v>
      </c>
      <c r="F107" s="22" t="s">
        <v>54</v>
      </c>
      <c r="G107" s="31" t="s">
        <v>37</v>
      </c>
      <c r="H107" s="42">
        <v>194399735</v>
      </c>
      <c r="I107" s="28">
        <f t="shared" si="0"/>
        <v>194399735</v>
      </c>
      <c r="J107" s="21" t="s">
        <v>38</v>
      </c>
      <c r="K107" s="21" t="s">
        <v>39</v>
      </c>
      <c r="L107" s="29" t="s">
        <v>40</v>
      </c>
    </row>
    <row r="108" spans="2:12" s="20" customFormat="1" ht="28.5" customHeight="1">
      <c r="B108" s="71">
        <v>72103302</v>
      </c>
      <c r="C108" s="39" t="s">
        <v>134</v>
      </c>
      <c r="D108" s="43">
        <v>42150</v>
      </c>
      <c r="E108" s="22" t="s">
        <v>35</v>
      </c>
      <c r="F108" s="22" t="s">
        <v>54</v>
      </c>
      <c r="G108" s="31" t="s">
        <v>37</v>
      </c>
      <c r="H108" s="42">
        <v>17878951</v>
      </c>
      <c r="I108" s="28">
        <f t="shared" si="0"/>
        <v>17878951</v>
      </c>
      <c r="J108" s="21"/>
      <c r="K108" s="21"/>
      <c r="L108" s="29"/>
    </row>
    <row r="109" spans="2:12" s="20" customFormat="1" ht="28.5" customHeight="1">
      <c r="B109" s="71">
        <v>72103302</v>
      </c>
      <c r="C109" s="39" t="s">
        <v>135</v>
      </c>
      <c r="D109" s="43">
        <v>42065</v>
      </c>
      <c r="E109" s="22" t="s">
        <v>51</v>
      </c>
      <c r="F109" s="22" t="s">
        <v>54</v>
      </c>
      <c r="G109" s="31" t="s">
        <v>37</v>
      </c>
      <c r="H109" s="42">
        <v>121577581</v>
      </c>
      <c r="I109" s="28">
        <f aca="true" t="shared" si="2" ref="I109:I137">H109</f>
        <v>121577581</v>
      </c>
      <c r="J109" s="21" t="s">
        <v>38</v>
      </c>
      <c r="K109" s="21" t="s">
        <v>39</v>
      </c>
      <c r="L109" s="29" t="s">
        <v>40</v>
      </c>
    </row>
    <row r="110" spans="2:12" s="36" customFormat="1" ht="28.5" customHeight="1">
      <c r="B110" s="72">
        <v>72103302</v>
      </c>
      <c r="C110" s="40" t="s">
        <v>136</v>
      </c>
      <c r="D110" s="34">
        <v>42156</v>
      </c>
      <c r="E110" s="23" t="s">
        <v>116</v>
      </c>
      <c r="F110" s="23" t="s">
        <v>54</v>
      </c>
      <c r="G110" s="31" t="s">
        <v>37</v>
      </c>
      <c r="H110" s="24">
        <v>60664436</v>
      </c>
      <c r="I110" s="30">
        <f>+H110</f>
        <v>60664436</v>
      </c>
      <c r="J110" s="31" t="s">
        <v>38</v>
      </c>
      <c r="K110" s="31" t="s">
        <v>39</v>
      </c>
      <c r="L110" s="35" t="s">
        <v>40</v>
      </c>
    </row>
    <row r="111" spans="2:12" s="36" customFormat="1" ht="28.5" customHeight="1">
      <c r="B111" s="75">
        <v>80100000</v>
      </c>
      <c r="C111" s="40" t="s">
        <v>197</v>
      </c>
      <c r="D111" s="34">
        <v>42339</v>
      </c>
      <c r="E111" s="23" t="s">
        <v>47</v>
      </c>
      <c r="F111" s="23" t="s">
        <v>54</v>
      </c>
      <c r="G111" s="31" t="s">
        <v>37</v>
      </c>
      <c r="H111" s="24">
        <v>25479297</v>
      </c>
      <c r="I111" s="30">
        <f>+H111</f>
        <v>25479297</v>
      </c>
      <c r="J111" s="31" t="s">
        <v>38</v>
      </c>
      <c r="K111" s="31" t="s">
        <v>39</v>
      </c>
      <c r="L111" s="35" t="s">
        <v>40</v>
      </c>
    </row>
    <row r="112" spans="2:12" s="36" customFormat="1" ht="28.5" customHeight="1">
      <c r="B112" s="75">
        <v>82100000</v>
      </c>
      <c r="C112" s="40" t="s">
        <v>198</v>
      </c>
      <c r="D112" s="34">
        <v>42341</v>
      </c>
      <c r="E112" s="23"/>
      <c r="F112" s="23" t="s">
        <v>54</v>
      </c>
      <c r="G112" s="31" t="s">
        <v>37</v>
      </c>
      <c r="H112" s="24">
        <v>39087372</v>
      </c>
      <c r="I112" s="30">
        <f>+H112</f>
        <v>39087372</v>
      </c>
      <c r="J112" s="31" t="s">
        <v>38</v>
      </c>
      <c r="K112" s="31" t="s">
        <v>39</v>
      </c>
      <c r="L112" s="35" t="s">
        <v>40</v>
      </c>
    </row>
    <row r="113" spans="2:12" s="36" customFormat="1" ht="41.25" customHeight="1">
      <c r="B113" s="72">
        <v>80101604</v>
      </c>
      <c r="C113" s="38" t="s">
        <v>137</v>
      </c>
      <c r="D113" s="34">
        <v>42025</v>
      </c>
      <c r="E113" s="23" t="s">
        <v>60</v>
      </c>
      <c r="F113" s="23" t="s">
        <v>138</v>
      </c>
      <c r="G113" s="31" t="s">
        <v>37</v>
      </c>
      <c r="H113" s="24">
        <v>949505400</v>
      </c>
      <c r="I113" s="30">
        <f>+H113</f>
        <v>949505400</v>
      </c>
      <c r="J113" s="31" t="s">
        <v>38</v>
      </c>
      <c r="K113" s="31" t="s">
        <v>39</v>
      </c>
      <c r="L113" s="35" t="s">
        <v>40</v>
      </c>
    </row>
    <row r="114" spans="2:12" s="36" customFormat="1" ht="28.5" customHeight="1">
      <c r="B114" s="74">
        <v>24100000</v>
      </c>
      <c r="C114" s="40" t="s">
        <v>139</v>
      </c>
      <c r="D114" s="34">
        <v>42083</v>
      </c>
      <c r="E114" s="23" t="s">
        <v>47</v>
      </c>
      <c r="F114" s="23" t="s">
        <v>140</v>
      </c>
      <c r="G114" s="31" t="s">
        <v>37</v>
      </c>
      <c r="H114" s="24">
        <v>94074800</v>
      </c>
      <c r="I114" s="30">
        <f t="shared" si="2"/>
        <v>94074800</v>
      </c>
      <c r="J114" s="31" t="s">
        <v>38</v>
      </c>
      <c r="K114" s="31" t="s">
        <v>39</v>
      </c>
      <c r="L114" s="35" t="s">
        <v>40</v>
      </c>
    </row>
    <row r="115" spans="2:12" s="36" customFormat="1" ht="28.5" customHeight="1">
      <c r="B115" s="72"/>
      <c r="C115" s="40" t="s">
        <v>141</v>
      </c>
      <c r="D115" s="34">
        <v>42005</v>
      </c>
      <c r="E115" s="23" t="s">
        <v>60</v>
      </c>
      <c r="F115" s="23" t="s">
        <v>142</v>
      </c>
      <c r="G115" s="31" t="s">
        <v>37</v>
      </c>
      <c r="H115" s="24">
        <v>464000000</v>
      </c>
      <c r="I115" s="30">
        <v>464000000</v>
      </c>
      <c r="J115" s="31" t="s">
        <v>38</v>
      </c>
      <c r="K115" s="31" t="s">
        <v>39</v>
      </c>
      <c r="L115" s="35" t="s">
        <v>40</v>
      </c>
    </row>
    <row r="116" spans="2:12" s="36" customFormat="1" ht="28.5" customHeight="1">
      <c r="B116" s="74">
        <v>24100000</v>
      </c>
      <c r="C116" s="40" t="s">
        <v>139</v>
      </c>
      <c r="D116" s="34">
        <v>42208</v>
      </c>
      <c r="E116" s="23" t="s">
        <v>47</v>
      </c>
      <c r="F116" s="23" t="s">
        <v>140</v>
      </c>
      <c r="G116" s="31" t="s">
        <v>143</v>
      </c>
      <c r="H116" s="24">
        <v>145925200</v>
      </c>
      <c r="I116" s="30">
        <f>H116</f>
        <v>145925200</v>
      </c>
      <c r="J116" s="31" t="s">
        <v>38</v>
      </c>
      <c r="K116" s="31" t="s">
        <v>39</v>
      </c>
      <c r="L116" s="35" t="s">
        <v>40</v>
      </c>
    </row>
    <row r="117" spans="2:12" s="36" customFormat="1" ht="28.5" customHeight="1">
      <c r="B117" s="72">
        <v>80101604</v>
      </c>
      <c r="C117" s="40" t="s">
        <v>144</v>
      </c>
      <c r="D117" s="34">
        <v>42010</v>
      </c>
      <c r="E117" s="23" t="s">
        <v>60</v>
      </c>
      <c r="F117" s="23" t="s">
        <v>140</v>
      </c>
      <c r="G117" s="31" t="s">
        <v>143</v>
      </c>
      <c r="H117" s="24">
        <v>79875586</v>
      </c>
      <c r="I117" s="30">
        <f t="shared" si="2"/>
        <v>79875586</v>
      </c>
      <c r="J117" s="31" t="s">
        <v>38</v>
      </c>
      <c r="K117" s="31" t="s">
        <v>39</v>
      </c>
      <c r="L117" s="35" t="s">
        <v>40</v>
      </c>
    </row>
    <row r="118" spans="2:12" s="36" customFormat="1" ht="28.5" customHeight="1">
      <c r="B118" s="72">
        <v>80101604</v>
      </c>
      <c r="C118" s="40" t="s">
        <v>145</v>
      </c>
      <c r="D118" s="34">
        <v>42269</v>
      </c>
      <c r="E118" s="23" t="s">
        <v>146</v>
      </c>
      <c r="F118" s="23" t="s">
        <v>111</v>
      </c>
      <c r="G118" s="31" t="s">
        <v>143</v>
      </c>
      <c r="H118" s="24">
        <v>20167180</v>
      </c>
      <c r="I118" s="30">
        <f t="shared" si="2"/>
        <v>20167180</v>
      </c>
      <c r="J118" s="31" t="s">
        <v>38</v>
      </c>
      <c r="K118" s="31" t="s">
        <v>39</v>
      </c>
      <c r="L118" s="35" t="s">
        <v>40</v>
      </c>
    </row>
    <row r="119" spans="2:12" s="36" customFormat="1" ht="28.5" customHeight="1">
      <c r="B119" s="72">
        <v>80101604</v>
      </c>
      <c r="C119" s="38" t="s">
        <v>147</v>
      </c>
      <c r="D119" s="33">
        <v>42121</v>
      </c>
      <c r="E119" s="31" t="s">
        <v>148</v>
      </c>
      <c r="F119" s="31" t="s">
        <v>111</v>
      </c>
      <c r="G119" s="31" t="s">
        <v>37</v>
      </c>
      <c r="H119" s="30">
        <v>9949320</v>
      </c>
      <c r="I119" s="30">
        <f>H119</f>
        <v>9949320</v>
      </c>
      <c r="J119" s="31" t="s">
        <v>38</v>
      </c>
      <c r="K119" s="31" t="s">
        <v>39</v>
      </c>
      <c r="L119" s="35" t="s">
        <v>40</v>
      </c>
    </row>
    <row r="120" spans="2:12" s="36" customFormat="1" ht="28.5" customHeight="1">
      <c r="B120" s="72">
        <v>80101604</v>
      </c>
      <c r="C120" s="40" t="s">
        <v>149</v>
      </c>
      <c r="D120" s="34">
        <v>42214</v>
      </c>
      <c r="E120" s="23" t="s">
        <v>60</v>
      </c>
      <c r="F120" s="23" t="s">
        <v>43</v>
      </c>
      <c r="G120" s="31" t="s">
        <v>143</v>
      </c>
      <c r="H120" s="24">
        <v>80000000</v>
      </c>
      <c r="I120" s="30">
        <f t="shared" si="2"/>
        <v>80000000</v>
      </c>
      <c r="J120" s="31" t="s">
        <v>38</v>
      </c>
      <c r="K120" s="31" t="s">
        <v>39</v>
      </c>
      <c r="L120" s="35" t="s">
        <v>40</v>
      </c>
    </row>
    <row r="121" spans="2:12" s="36" customFormat="1" ht="28.5" customHeight="1">
      <c r="B121" s="72">
        <v>80101604</v>
      </c>
      <c r="C121" s="40" t="s">
        <v>150</v>
      </c>
      <c r="D121" s="34">
        <v>42094</v>
      </c>
      <c r="E121" s="23" t="s">
        <v>151</v>
      </c>
      <c r="F121" s="23" t="s">
        <v>43</v>
      </c>
      <c r="G121" s="31" t="s">
        <v>143</v>
      </c>
      <c r="H121" s="24">
        <v>25192715</v>
      </c>
      <c r="I121" s="30">
        <f t="shared" si="2"/>
        <v>25192715</v>
      </c>
      <c r="J121" s="31" t="s">
        <v>38</v>
      </c>
      <c r="K121" s="31" t="s">
        <v>39</v>
      </c>
      <c r="L121" s="35" t="s">
        <v>40</v>
      </c>
    </row>
    <row r="122" spans="2:12" s="36" customFormat="1" ht="28.5" customHeight="1">
      <c r="B122" s="72">
        <v>80101604</v>
      </c>
      <c r="C122" s="40" t="s">
        <v>150</v>
      </c>
      <c r="D122" s="34">
        <v>42122</v>
      </c>
      <c r="E122" s="23" t="s">
        <v>151</v>
      </c>
      <c r="F122" s="23" t="s">
        <v>43</v>
      </c>
      <c r="G122" s="31" t="s">
        <v>143</v>
      </c>
      <c r="H122" s="24">
        <v>25192715</v>
      </c>
      <c r="I122" s="30">
        <f>H122</f>
        <v>25192715</v>
      </c>
      <c r="J122" s="31" t="s">
        <v>38</v>
      </c>
      <c r="K122" s="31" t="s">
        <v>39</v>
      </c>
      <c r="L122" s="35" t="s">
        <v>40</v>
      </c>
    </row>
    <row r="123" spans="2:12" s="36" customFormat="1" ht="28.5" customHeight="1">
      <c r="B123" s="72">
        <v>80131502</v>
      </c>
      <c r="C123" s="40" t="s">
        <v>152</v>
      </c>
      <c r="D123" s="34">
        <v>42186</v>
      </c>
      <c r="E123" s="23" t="s">
        <v>60</v>
      </c>
      <c r="F123" s="23" t="s">
        <v>66</v>
      </c>
      <c r="G123" s="31" t="s">
        <v>143</v>
      </c>
      <c r="H123" s="24">
        <v>170481584</v>
      </c>
      <c r="I123" s="30">
        <f t="shared" si="2"/>
        <v>170481584</v>
      </c>
      <c r="J123" s="31" t="s">
        <v>38</v>
      </c>
      <c r="K123" s="31" t="s">
        <v>39</v>
      </c>
      <c r="L123" s="35" t="s">
        <v>40</v>
      </c>
    </row>
    <row r="124" spans="2:12" s="20" customFormat="1" ht="58.5" customHeight="1">
      <c r="B124" s="74">
        <v>14110000</v>
      </c>
      <c r="C124" s="40" t="s">
        <v>153</v>
      </c>
      <c r="D124" s="34">
        <v>42347</v>
      </c>
      <c r="E124" s="23" t="s">
        <v>35</v>
      </c>
      <c r="F124" s="23" t="s">
        <v>161</v>
      </c>
      <c r="G124" s="31" t="s">
        <v>143</v>
      </c>
      <c r="H124" s="24">
        <v>7400000</v>
      </c>
      <c r="I124" s="30">
        <f t="shared" si="2"/>
        <v>7400000</v>
      </c>
      <c r="J124" s="31" t="s">
        <v>38</v>
      </c>
      <c r="K124" s="31" t="s">
        <v>39</v>
      </c>
      <c r="L124" s="35" t="s">
        <v>40</v>
      </c>
    </row>
    <row r="125" spans="2:12" s="20" customFormat="1" ht="56.25" customHeight="1">
      <c r="B125" s="67">
        <v>44120000</v>
      </c>
      <c r="C125" s="40" t="s">
        <v>195</v>
      </c>
      <c r="D125" s="34">
        <v>42212</v>
      </c>
      <c r="E125" s="23" t="s">
        <v>35</v>
      </c>
      <c r="F125" s="22" t="s">
        <v>45</v>
      </c>
      <c r="G125" s="31" t="s">
        <v>143</v>
      </c>
      <c r="H125" s="24">
        <v>6650004</v>
      </c>
      <c r="I125" s="30">
        <f t="shared" si="2"/>
        <v>6650004</v>
      </c>
      <c r="J125" s="31" t="s">
        <v>38</v>
      </c>
      <c r="K125" s="31" t="s">
        <v>39</v>
      </c>
      <c r="L125" s="35" t="s">
        <v>40</v>
      </c>
    </row>
    <row r="126" spans="2:12" s="20" customFormat="1" ht="28.5" customHeight="1">
      <c r="B126" s="67">
        <v>44120000</v>
      </c>
      <c r="C126" s="40" t="s">
        <v>196</v>
      </c>
      <c r="D126" s="34">
        <v>42277</v>
      </c>
      <c r="E126" s="23" t="s">
        <v>35</v>
      </c>
      <c r="F126" s="22" t="s">
        <v>45</v>
      </c>
      <c r="G126" s="31" t="s">
        <v>143</v>
      </c>
      <c r="H126" s="24">
        <v>3136000</v>
      </c>
      <c r="I126" s="30">
        <f t="shared" si="2"/>
        <v>3136000</v>
      </c>
      <c r="J126" s="31" t="s">
        <v>38</v>
      </c>
      <c r="K126" s="31" t="s">
        <v>39</v>
      </c>
      <c r="L126" s="35" t="s">
        <v>40</v>
      </c>
    </row>
    <row r="127" spans="2:12" s="20" customFormat="1" ht="28.5" customHeight="1">
      <c r="B127" s="71">
        <v>78111803</v>
      </c>
      <c r="C127" s="39" t="s">
        <v>154</v>
      </c>
      <c r="D127" s="43">
        <v>42037</v>
      </c>
      <c r="E127" s="22" t="s">
        <v>60</v>
      </c>
      <c r="F127" s="22" t="s">
        <v>48</v>
      </c>
      <c r="G127" s="21" t="s">
        <v>143</v>
      </c>
      <c r="H127" s="42">
        <v>75000000</v>
      </c>
      <c r="I127" s="28">
        <f t="shared" si="2"/>
        <v>75000000</v>
      </c>
      <c r="J127" s="21" t="s">
        <v>38</v>
      </c>
      <c r="K127" s="21" t="s">
        <v>39</v>
      </c>
      <c r="L127" s="29" t="s">
        <v>40</v>
      </c>
    </row>
    <row r="128" spans="2:12" s="20" customFormat="1" ht="28.5" customHeight="1">
      <c r="B128" s="71">
        <v>90101604</v>
      </c>
      <c r="C128" s="39" t="s">
        <v>155</v>
      </c>
      <c r="D128" s="43">
        <v>42087</v>
      </c>
      <c r="E128" s="22" t="s">
        <v>151</v>
      </c>
      <c r="F128" s="22" t="s">
        <v>43</v>
      </c>
      <c r="G128" s="21" t="s">
        <v>143</v>
      </c>
      <c r="H128" s="42">
        <v>8600000</v>
      </c>
      <c r="I128" s="28">
        <f t="shared" si="2"/>
        <v>8600000</v>
      </c>
      <c r="J128" s="21" t="s">
        <v>38</v>
      </c>
      <c r="K128" s="21" t="s">
        <v>39</v>
      </c>
      <c r="L128" s="29" t="s">
        <v>40</v>
      </c>
    </row>
    <row r="129" spans="2:12" s="20" customFormat="1" ht="28.5" customHeight="1">
      <c r="B129" s="71">
        <v>90101604</v>
      </c>
      <c r="C129" s="39" t="s">
        <v>156</v>
      </c>
      <c r="D129" s="43">
        <v>42150</v>
      </c>
      <c r="E129" s="22" t="s">
        <v>116</v>
      </c>
      <c r="F129" s="22" t="s">
        <v>45</v>
      </c>
      <c r="G129" s="21" t="s">
        <v>143</v>
      </c>
      <c r="H129" s="42">
        <v>18000000</v>
      </c>
      <c r="I129" s="42">
        <v>18000000</v>
      </c>
      <c r="J129" s="21" t="s">
        <v>38</v>
      </c>
      <c r="K129" s="21" t="s">
        <v>39</v>
      </c>
      <c r="L129" s="29" t="s">
        <v>40</v>
      </c>
    </row>
    <row r="130" spans="2:12" s="20" customFormat="1" ht="28.5" customHeight="1">
      <c r="B130" s="71">
        <v>78111803</v>
      </c>
      <c r="C130" s="39" t="s">
        <v>157</v>
      </c>
      <c r="D130" s="43">
        <v>42037</v>
      </c>
      <c r="E130" s="22" t="s">
        <v>60</v>
      </c>
      <c r="F130" s="22" t="s">
        <v>48</v>
      </c>
      <c r="G130" s="21" t="s">
        <v>143</v>
      </c>
      <c r="H130" s="42">
        <v>64000000</v>
      </c>
      <c r="I130" s="28">
        <f t="shared" si="2"/>
        <v>64000000</v>
      </c>
      <c r="J130" s="21" t="s">
        <v>38</v>
      </c>
      <c r="K130" s="21" t="s">
        <v>39</v>
      </c>
      <c r="L130" s="29" t="s">
        <v>40</v>
      </c>
    </row>
    <row r="131" spans="2:12" s="20" customFormat="1" ht="28.5" customHeight="1">
      <c r="B131" s="74">
        <v>84130000</v>
      </c>
      <c r="C131" s="40" t="s">
        <v>158</v>
      </c>
      <c r="D131" s="34">
        <v>42277</v>
      </c>
      <c r="E131" s="23" t="s">
        <v>60</v>
      </c>
      <c r="F131" s="22" t="s">
        <v>159</v>
      </c>
      <c r="G131" s="21" t="s">
        <v>143</v>
      </c>
      <c r="H131" s="42">
        <v>20000000</v>
      </c>
      <c r="I131" s="28">
        <v>14000000</v>
      </c>
      <c r="J131" s="21" t="s">
        <v>38</v>
      </c>
      <c r="K131" s="21" t="s">
        <v>39</v>
      </c>
      <c r="L131" s="29" t="s">
        <v>40</v>
      </c>
    </row>
    <row r="132" spans="2:12" s="20" customFormat="1" ht="42.75" customHeight="1">
      <c r="B132" s="76">
        <v>76111500</v>
      </c>
      <c r="C132" s="57" t="s">
        <v>160</v>
      </c>
      <c r="D132" s="58">
        <v>42345</v>
      </c>
      <c r="E132" s="59" t="s">
        <v>60</v>
      </c>
      <c r="F132" s="59" t="s">
        <v>161</v>
      </c>
      <c r="G132" s="56" t="s">
        <v>143</v>
      </c>
      <c r="H132" s="60">
        <v>75491520</v>
      </c>
      <c r="I132" s="61">
        <f>+H132</f>
        <v>75491520</v>
      </c>
      <c r="J132" s="56" t="s">
        <v>38</v>
      </c>
      <c r="K132" s="56" t="s">
        <v>39</v>
      </c>
      <c r="L132" s="66" t="s">
        <v>40</v>
      </c>
    </row>
    <row r="133" spans="2:12" s="20" customFormat="1" ht="60.75" customHeight="1">
      <c r="B133" s="72">
        <v>92101501</v>
      </c>
      <c r="C133" s="40" t="s">
        <v>162</v>
      </c>
      <c r="D133" s="34">
        <v>42314</v>
      </c>
      <c r="E133" s="23" t="s">
        <v>60</v>
      </c>
      <c r="F133" s="23" t="s">
        <v>43</v>
      </c>
      <c r="G133" s="31" t="s">
        <v>143</v>
      </c>
      <c r="H133" s="77">
        <v>171101833</v>
      </c>
      <c r="I133" s="30">
        <f>+H133</f>
        <v>171101833</v>
      </c>
      <c r="J133" s="31" t="s">
        <v>38</v>
      </c>
      <c r="K133" s="31" t="s">
        <v>39</v>
      </c>
      <c r="L133" s="35" t="s">
        <v>40</v>
      </c>
    </row>
    <row r="134" spans="2:12" s="20" customFormat="1" ht="28.5" customHeight="1">
      <c r="B134" s="72">
        <v>24000000</v>
      </c>
      <c r="C134" s="39" t="s">
        <v>163</v>
      </c>
      <c r="D134" s="43">
        <v>42017</v>
      </c>
      <c r="E134" s="22" t="s">
        <v>35</v>
      </c>
      <c r="F134" s="22" t="s">
        <v>45</v>
      </c>
      <c r="G134" s="21" t="s">
        <v>143</v>
      </c>
      <c r="H134" s="42">
        <v>7885000</v>
      </c>
      <c r="I134" s="28">
        <f t="shared" si="2"/>
        <v>7885000</v>
      </c>
      <c r="J134" s="21" t="s">
        <v>38</v>
      </c>
      <c r="K134" s="21" t="s">
        <v>39</v>
      </c>
      <c r="L134" s="29" t="s">
        <v>40</v>
      </c>
    </row>
    <row r="135" spans="2:12" s="36" customFormat="1" ht="28.5" customHeight="1">
      <c r="B135" s="72">
        <v>42000000</v>
      </c>
      <c r="C135" s="40" t="s">
        <v>164</v>
      </c>
      <c r="D135" s="34">
        <v>42017</v>
      </c>
      <c r="E135" s="23" t="s">
        <v>35</v>
      </c>
      <c r="F135" s="23" t="s">
        <v>45</v>
      </c>
      <c r="G135" s="31" t="s">
        <v>143</v>
      </c>
      <c r="H135" s="24">
        <v>8362400</v>
      </c>
      <c r="I135" s="30">
        <f t="shared" si="2"/>
        <v>8362400</v>
      </c>
      <c r="J135" s="31" t="s">
        <v>38</v>
      </c>
      <c r="K135" s="31" t="s">
        <v>39</v>
      </c>
      <c r="L135" s="35" t="s">
        <v>40</v>
      </c>
    </row>
    <row r="136" spans="2:12" s="36" customFormat="1" ht="28.5" customHeight="1">
      <c r="B136" s="72">
        <v>86000000</v>
      </c>
      <c r="C136" s="40" t="s">
        <v>165</v>
      </c>
      <c r="D136" s="34">
        <v>42188</v>
      </c>
      <c r="E136" s="23" t="s">
        <v>35</v>
      </c>
      <c r="F136" s="23" t="s">
        <v>45</v>
      </c>
      <c r="G136" s="31" t="s">
        <v>143</v>
      </c>
      <c r="H136" s="24">
        <v>3839300</v>
      </c>
      <c r="I136" s="30">
        <f t="shared" si="2"/>
        <v>3839300</v>
      </c>
      <c r="J136" s="31" t="s">
        <v>38</v>
      </c>
      <c r="K136" s="31" t="s">
        <v>39</v>
      </c>
      <c r="L136" s="35" t="s">
        <v>40</v>
      </c>
    </row>
    <row r="137" spans="2:12" s="36" customFormat="1" ht="42.75" customHeight="1">
      <c r="B137" s="72">
        <v>86000000</v>
      </c>
      <c r="C137" s="44" t="s">
        <v>166</v>
      </c>
      <c r="D137" s="34">
        <v>42091</v>
      </c>
      <c r="E137" s="23" t="s">
        <v>47</v>
      </c>
      <c r="F137" s="23" t="s">
        <v>167</v>
      </c>
      <c r="G137" s="31" t="s">
        <v>143</v>
      </c>
      <c r="H137" s="24">
        <v>1873400</v>
      </c>
      <c r="I137" s="24">
        <f t="shared" si="2"/>
        <v>1873400</v>
      </c>
      <c r="J137" s="23" t="s">
        <v>38</v>
      </c>
      <c r="K137" s="23" t="s">
        <v>39</v>
      </c>
      <c r="L137" s="78" t="s">
        <v>40</v>
      </c>
    </row>
    <row r="138" spans="2:12" s="20" customFormat="1" ht="27" customHeight="1">
      <c r="B138" s="79" t="s">
        <v>168</v>
      </c>
      <c r="C138" s="38" t="s">
        <v>169</v>
      </c>
      <c r="D138" s="33">
        <v>42229</v>
      </c>
      <c r="E138" s="31" t="s">
        <v>60</v>
      </c>
      <c r="F138" s="21" t="s">
        <v>167</v>
      </c>
      <c r="G138" s="31" t="s">
        <v>143</v>
      </c>
      <c r="H138" s="28">
        <v>22000000</v>
      </c>
      <c r="I138" s="28">
        <v>22000000</v>
      </c>
      <c r="J138" s="21" t="s">
        <v>38</v>
      </c>
      <c r="K138" s="21" t="s">
        <v>39</v>
      </c>
      <c r="L138" s="29" t="s">
        <v>40</v>
      </c>
    </row>
    <row r="139" spans="2:12" s="20" customFormat="1" ht="27" customHeight="1">
      <c r="B139" s="70">
        <v>43200000</v>
      </c>
      <c r="C139" s="38" t="s">
        <v>189</v>
      </c>
      <c r="D139" s="33">
        <v>42313</v>
      </c>
      <c r="E139" s="31" t="s">
        <v>183</v>
      </c>
      <c r="F139" s="22" t="s">
        <v>48</v>
      </c>
      <c r="G139" s="31" t="s">
        <v>143</v>
      </c>
      <c r="H139" s="28">
        <v>25000000</v>
      </c>
      <c r="I139" s="28">
        <f>+H139</f>
        <v>25000000</v>
      </c>
      <c r="J139" s="21" t="s">
        <v>38</v>
      </c>
      <c r="K139" s="21" t="s">
        <v>39</v>
      </c>
      <c r="L139" s="29" t="s">
        <v>40</v>
      </c>
    </row>
    <row r="140" spans="2:12" s="20" customFormat="1" ht="27" customHeight="1">
      <c r="B140" s="80">
        <v>72150000</v>
      </c>
      <c r="C140" s="38" t="s">
        <v>190</v>
      </c>
      <c r="D140" s="33">
        <v>42333</v>
      </c>
      <c r="E140" s="31" t="s">
        <v>191</v>
      </c>
      <c r="F140" s="21" t="s">
        <v>192</v>
      </c>
      <c r="G140" s="31" t="s">
        <v>143</v>
      </c>
      <c r="H140" s="28">
        <v>133408358</v>
      </c>
      <c r="I140" s="28">
        <f>+H140</f>
        <v>133408358</v>
      </c>
      <c r="J140" s="21" t="s">
        <v>38</v>
      </c>
      <c r="K140" s="21" t="s">
        <v>39</v>
      </c>
      <c r="L140" s="29" t="s">
        <v>40</v>
      </c>
    </row>
    <row r="141" spans="2:12" s="20" customFormat="1" ht="37.5" customHeight="1">
      <c r="B141" s="76"/>
      <c r="C141" s="57" t="s">
        <v>193</v>
      </c>
      <c r="D141" s="58">
        <v>42339</v>
      </c>
      <c r="E141" s="59" t="s">
        <v>194</v>
      </c>
      <c r="F141" s="59" t="s">
        <v>159</v>
      </c>
      <c r="G141" s="56" t="s">
        <v>143</v>
      </c>
      <c r="H141" s="60">
        <v>11738160</v>
      </c>
      <c r="I141" s="61">
        <v>11738160</v>
      </c>
      <c r="J141" s="56" t="s">
        <v>38</v>
      </c>
      <c r="K141" s="56" t="s">
        <v>39</v>
      </c>
      <c r="L141" s="66" t="s">
        <v>40</v>
      </c>
    </row>
    <row r="142" spans="2:12" s="36" customFormat="1" ht="27" customHeight="1">
      <c r="B142" s="79"/>
      <c r="C142" s="38" t="s">
        <v>170</v>
      </c>
      <c r="D142" s="33">
        <v>42005</v>
      </c>
      <c r="E142" s="31"/>
      <c r="F142" s="31"/>
      <c r="G142" s="31"/>
      <c r="H142" s="30">
        <v>52524000</v>
      </c>
      <c r="I142" s="30"/>
      <c r="J142" s="31"/>
      <c r="K142" s="31"/>
      <c r="L142" s="35"/>
    </row>
    <row r="143" spans="2:12" s="20" customFormat="1" ht="27" customHeight="1">
      <c r="B143" s="79"/>
      <c r="C143" s="38" t="s">
        <v>171</v>
      </c>
      <c r="D143" s="27"/>
      <c r="E143" s="21"/>
      <c r="F143" s="21"/>
      <c r="G143" s="21" t="s">
        <v>143</v>
      </c>
      <c r="H143" s="28">
        <v>4950000</v>
      </c>
      <c r="I143" s="28">
        <f>+H143</f>
        <v>4950000</v>
      </c>
      <c r="J143" s="21"/>
      <c r="K143" s="21"/>
      <c r="L143" s="29"/>
    </row>
    <row r="144" spans="2:12" s="20" customFormat="1" ht="27" customHeight="1" thickBot="1">
      <c r="B144" s="81"/>
      <c r="C144" s="82" t="s">
        <v>172</v>
      </c>
      <c r="D144" s="83"/>
      <c r="E144" s="84"/>
      <c r="F144" s="84"/>
      <c r="G144" s="84" t="s">
        <v>143</v>
      </c>
      <c r="H144" s="85">
        <v>5500000</v>
      </c>
      <c r="I144" s="85">
        <f>+H144</f>
        <v>5500000</v>
      </c>
      <c r="J144" s="84"/>
      <c r="K144" s="84"/>
      <c r="L144" s="86"/>
    </row>
    <row r="145" spans="2:12" s="20" customFormat="1" ht="27" customHeight="1">
      <c r="B145" s="50"/>
      <c r="C145" s="51"/>
      <c r="D145" s="52"/>
      <c r="E145" s="53"/>
      <c r="F145" s="53"/>
      <c r="G145" s="53"/>
      <c r="H145" s="54"/>
      <c r="I145" s="54"/>
      <c r="J145" s="53"/>
      <c r="K145" s="53"/>
      <c r="L145" s="55"/>
    </row>
    <row r="146" spans="2:8" ht="30.75" thickBot="1">
      <c r="B146" s="13" t="s">
        <v>173</v>
      </c>
      <c r="C146"/>
      <c r="D146"/>
      <c r="H146" s="26">
        <f>SUM(H22:H138)</f>
        <v>17809887723</v>
      </c>
    </row>
    <row r="147" spans="2:4" ht="45">
      <c r="B147" s="14" t="s">
        <v>25</v>
      </c>
      <c r="C147" s="18" t="s">
        <v>174</v>
      </c>
      <c r="D147" s="12" t="s">
        <v>34</v>
      </c>
    </row>
    <row r="148" spans="2:8" ht="15">
      <c r="B148" s="3"/>
      <c r="C148" s="2"/>
      <c r="D148" s="4"/>
      <c r="H148" s="26"/>
    </row>
    <row r="149" spans="2:4" ht="15">
      <c r="B149" s="3"/>
      <c r="C149" s="2"/>
      <c r="D149" s="4"/>
    </row>
    <row r="150" spans="2:8" ht="15">
      <c r="B150" s="3"/>
      <c r="C150" s="2"/>
      <c r="D150" s="4"/>
      <c r="H150" s="26"/>
    </row>
    <row r="151" spans="2:8" ht="15">
      <c r="B151" s="3"/>
      <c r="C151" s="2"/>
      <c r="D151" s="4"/>
      <c r="H151" s="26"/>
    </row>
    <row r="152" spans="2:4" ht="15.75" thickBot="1">
      <c r="B152" s="16"/>
      <c r="C152" s="17"/>
      <c r="D152" s="5"/>
    </row>
    <row r="163" ht="15">
      <c r="D163" s="26"/>
    </row>
  </sheetData>
  <sheetProtection/>
  <autoFilter ref="A18:L147"/>
  <mergeCells count="2">
    <mergeCell ref="F5:I9"/>
    <mergeCell ref="F11:I15"/>
  </mergeCells>
  <hyperlinks>
    <hyperlink ref="L22" r:id="rId1" display="contratacionsumapaz@hotmail.com"/>
    <hyperlink ref="C8" r:id="rId2" display="www.sumapaz.gov.co"/>
    <hyperlink ref="C11" r:id="rId3" display="alcalde.sumapaz@gobiernobogota.gov.co"/>
    <hyperlink ref="L119" r:id="rId4" display="contratacionsumapaz@hotmail.com"/>
    <hyperlink ref="L121" r:id="rId5" display="contratacionsumapaz@hotmail.com"/>
    <hyperlink ref="L86" r:id="rId6" display="contratacionsumapaz@hotmail.com"/>
    <hyperlink ref="L129" r:id="rId7" display="contratacionsumapaz@hotmail.com"/>
    <hyperlink ref="L99" r:id="rId8" display="contratacionsumapaz@hotmail.com"/>
    <hyperlink ref="L100" r:id="rId9" display="contratacionsumapaz@hotmail.com"/>
    <hyperlink ref="L90" r:id="rId10" display="contratacionsumapaz@hotmail.com"/>
    <hyperlink ref="L136" r:id="rId11" display="contratacionsumapaz@hotmail.com"/>
    <hyperlink ref="L32" r:id="rId12" display="contratacionsumapaz@hotmail.com"/>
    <hyperlink ref="L79" r:id="rId13" display="contratacionsumapaz@hotmail.com"/>
    <hyperlink ref="L80" r:id="rId14" display="contratacionsumapaz@hotmail.com"/>
    <hyperlink ref="L138" r:id="rId15" display="contratacionsumapaz@hotmail.com"/>
    <hyperlink ref="L40" r:id="rId16" display="contratacionsumapaz@hotmail.com"/>
    <hyperlink ref="L41" r:id="rId17" display="contratacionsumapaz@hotmail.com"/>
    <hyperlink ref="L75" r:id="rId18" display="contratacionsumapaz@hotmail.com"/>
    <hyperlink ref="L76" r:id="rId19" display="contratacionsumapaz@hotmail.com"/>
    <hyperlink ref="L116" r:id="rId20" display="contratacionsumapaz@hotmail.com"/>
    <hyperlink ref="L110" r:id="rId21" display="contratacionsumapaz@hotmail.com"/>
    <hyperlink ref="L113" r:id="rId22" display="contratacionsumapaz@hotmail.com"/>
    <hyperlink ref="L115" r:id="rId23" display="contratacionsumapaz@hotmail.com"/>
    <hyperlink ref="L132" r:id="rId24" display="contratacionsumapaz@hotmail.com"/>
    <hyperlink ref="L133" r:id="rId25" display="contratacionsumapaz@hotmail.com"/>
    <hyperlink ref="L34" r:id="rId26" display="contratacionsumapaz@hotmail.com"/>
    <hyperlink ref="L122" r:id="rId27" display="contratacionsumapaz@hotmail.com"/>
    <hyperlink ref="L85" r:id="rId28" display="contratacionsumapaz@hotmail.com"/>
    <hyperlink ref="L102" r:id="rId29" display="contratacionsumapaz@hotmail.com"/>
    <hyperlink ref="L67" r:id="rId30" display="contratacionsumapaz@hotmail.com"/>
    <hyperlink ref="L19" r:id="rId31" display="contratacionsumapaz@hotmail.com"/>
    <hyperlink ref="L20" r:id="rId32" display="contratacionsumapaz@hotmail.com"/>
    <hyperlink ref="L21" r:id="rId33" display="contratacionsumapaz@hotmail.com"/>
    <hyperlink ref="L139" r:id="rId34" display="contratacionsumapaz@hotmail.com"/>
    <hyperlink ref="L70" r:id="rId35" display="contratacionsumapaz@hotmail.com"/>
    <hyperlink ref="L140" r:id="rId36" display="contratacionsumapaz@hotmail.com"/>
    <hyperlink ref="L112" r:id="rId37" display="contratacionsumapaz@hotmail.com"/>
    <hyperlink ref="L141" r:id="rId38" display="contratacionsumapaz@hotmail.com"/>
    <hyperlink ref="L111" r:id="rId39" display="contratacionsumapaz@hotmail.com"/>
    <hyperlink ref="L68" r:id="rId40" display="contratacionsumapaz@hotmail.com"/>
    <hyperlink ref="L69" r:id="rId41" display="contratacionsumapaz@hotmail.com"/>
  </hyperlinks>
  <printOptions horizontalCentered="1" verticalCentered="1"/>
  <pageMargins left="0.5118110236220472" right="0.11811023622047245" top="0.35433070866141736" bottom="0.7480314960629921" header="0.31496062992125984" footer="0.31496062992125984"/>
  <pageSetup horizontalDpi="600" verticalDpi="600" orientation="landscape" paperSize="5" scale="60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Diana Marcela Perez Useche</cp:lastModifiedBy>
  <cp:lastPrinted>2015-10-22T12:53:47Z</cp:lastPrinted>
  <dcterms:created xsi:type="dcterms:W3CDTF">2012-12-10T15:58:41Z</dcterms:created>
  <dcterms:modified xsi:type="dcterms:W3CDTF">2018-03-21T22:23:26Z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