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Users\jeraldyn.tautiva\OneDrive - Secretaria Distrital de Gobierno\2_PLANES DE ACCIÓN\PLAN DE ACCIÒN 2019\2_SEGUIMIENTO PG_2019\1_SEGUIMIENTO\1_REPORTES TRIMESTRALES\IV_TRIMESTRE\ALCALDÍAS LOCALES\"/>
    </mc:Choice>
  </mc:AlternateContent>
  <xr:revisionPtr revIDLastSave="107" documentId="13_ncr:1_{C3B2961F-ABA6-47FF-8E96-C5C96BA2ECAA}" xr6:coauthVersionLast="44" xr6:coauthVersionMax="45" xr10:uidLastSave="{2AE00E99-C150-4162-96DE-9AC585ECCB84}"/>
  <bookViews>
    <workbookView xWindow="-120" yWindow="-120" windowWidth="29040" windowHeight="15840" tabRatio="576" xr2:uid="{00000000-000D-0000-FFFF-FFFF00000000}"/>
  </bookViews>
  <sheets>
    <sheet name="PLAN GESTION POR PROCESO" sheetId="1" r:id="rId1"/>
    <sheet name="Hoja2" sheetId="2" state="hidden" r:id="rId2"/>
    <sheet name="Hoja4" sheetId="5" state="hidden" r:id="rId3"/>
  </sheets>
  <externalReferences>
    <externalReference r:id="rId4"/>
  </externalReferences>
  <definedNames>
    <definedName name="_xlnm._FilterDatabase" localSheetId="0" hidden="1">'PLAN GESTION POR PROCESO'!$A$15:$AT$36</definedName>
    <definedName name="_xlnm.Print_Area" localSheetId="0">'PLAN GESTION POR PROCESO'!$A$1:$AT$42</definedName>
    <definedName name="BIEN">#REF!</definedName>
    <definedName name="CANTIDAD">#REF!</definedName>
    <definedName name="CODIGO">Hoja2!$B$100:$B$107</definedName>
    <definedName name="CONTRALORIA">Hoja2!$G$7:$G$8</definedName>
    <definedName name="DEPENDENCIA">Hoja2!$B$118:$B$137</definedName>
    <definedName name="FUENTE">Hoja2!$B$2:$B$3</definedName>
    <definedName name="INDICADOR">Hoja2!$F$2:$F$4</definedName>
    <definedName name="LIDERPROCESO">Hoja2!$C$118:$C$137</definedName>
    <definedName name="MEDICION">Hoja2!$E$2:$E$3</definedName>
    <definedName name="MEDICIONFINAL">Hoja2!$E$7:$E$10</definedName>
    <definedName name="META">Hoja2!$C$12:$C$45</definedName>
    <definedName name="META02">#REF!</definedName>
    <definedName name="META2">Hoja2!$C$2:$C$5</definedName>
    <definedName name="OBJETIVOS">Hoja2!$A$12:$A$21</definedName>
    <definedName name="PMRFINAL">Hoja2!$H$12:$H$15</definedName>
    <definedName name="PRODUCTO">Hoja2!$D$12:$D$47</definedName>
    <definedName name="PROGRAMACION">Hoja2!$D$2:$D$5</definedName>
    <definedName name="proyectos">Hoja2!$C$100:$C$107</definedName>
    <definedName name="RUBROS">Hoja2!$A$2:$A$7</definedName>
    <definedName name="SHARED_FORMULA_10_26_10_26_0">IF(ISERROR(#REF!/#REF!),"",(#REF!/#REF!))</definedName>
    <definedName name="SHARED_FORMULA_12_26_12_26_0">#REF!</definedName>
    <definedName name="SHARED_FORMULA_13_26_13_26_0">IF(ISERROR(#REF!/#REF!),"",(#REF!/#REF!))</definedName>
    <definedName name="SHARED_FORMULA_15_26_15_26_0">#REF!</definedName>
    <definedName name="SHARED_FORMULA_16_26_16_26_0">IF(ISERROR(#REF!/#REF!),"",(#REF!/#REF!))</definedName>
    <definedName name="SHARED_FORMULA_18_26_18_26_0">#REF!</definedName>
    <definedName name="SHARED_FORMULA_19_26_19_26_0">IF(ISERROR(#REF!/#REF!),"",(#REF!/#REF!))</definedName>
    <definedName name="SHARED_FORMULA_20_17_20_17_0">SUM(#REF!,#REF!,#REF!,#REF!)</definedName>
    <definedName name="SHARED_FORMULA_20_21_20_21_0">SUM(#REF!,#REF!,#REF!,#REF!)</definedName>
    <definedName name="SHARED_FORMULA_20_29_20_29_0">SUM(#REF!,#REF!,#REF!,#REF!)</definedName>
    <definedName name="SHARED_FORMULA_20_54_20_54_0">SUM(#REF!,#REF!,#REF!,#REF!)</definedName>
    <definedName name="SHARED_FORMULA_20_58_20_58_0">SUM(#REF!,#REF!,#REF!,#REF!)</definedName>
    <definedName name="SHARED_FORMULA_21_29_21_29_0">SUM(#REF!,#REF!,#REF!,#REF!)</definedName>
    <definedName name="SHARED_FORMULA_22_26_22_26_0">IF((IF(ISERROR(#REF!/#REF!),0,(#REF!/#REF!)))&gt;1,1,(IF(ISERROR(#REF!/#REF!),0,(#REF!/#REF!))))</definedName>
    <definedName name="SHARED_FORMULA_23_26_23_26_0">#REF!*#REF!</definedName>
    <definedName name="SHARED_FORMULA_30_11_30_11_0">#REF!</definedName>
    <definedName name="SHARED_FORMULA_30_29_30_29_0">#REF!</definedName>
    <definedName name="SHARED_FORMULA_34_12_34_12_0">#REF!</definedName>
    <definedName name="SHARED_FORMULA_34_44_34_44_0">#REF!</definedName>
    <definedName name="SHARED_FORMULA_38_11_38_11_0">#REF!</definedName>
    <definedName name="SHARED_FORMULA_38_43_38_43_0">#REF!</definedName>
    <definedName name="SHARED_FORMULA_42_11_42_11_0">#REF!</definedName>
    <definedName name="SHARED_FORMULA_42_43_42_43_0">#REF!</definedName>
    <definedName name="SHARED_FORMULA_9_26_9_26_0">#REF!</definedName>
    <definedName name="SIG">Hoja2!$C$2:$C$9</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36" i="1" l="1"/>
  <c r="AR36" i="1"/>
  <c r="AS32" i="1"/>
  <c r="AR29" i="1"/>
  <c r="AR28" i="1"/>
  <c r="AR27" i="1"/>
  <c r="AS23" i="1"/>
  <c r="AS20" i="1"/>
  <c r="W27" i="1" l="1"/>
  <c r="V28" i="1" l="1"/>
  <c r="AA28" i="1"/>
  <c r="AF28" i="1"/>
  <c r="AK28" i="1"/>
  <c r="AP28" i="1"/>
  <c r="P28" i="1"/>
  <c r="AQ28" i="1" s="1"/>
  <c r="P27" i="1"/>
  <c r="AQ27" i="1" s="1"/>
  <c r="AQ22" i="1"/>
  <c r="AQ23" i="1"/>
  <c r="AQ24" i="1"/>
  <c r="AQ26" i="1"/>
  <c r="AS26" i="1" s="1"/>
  <c r="AQ30" i="1"/>
  <c r="AS30" i="1" s="1"/>
  <c r="AQ32" i="1"/>
  <c r="AQ33" i="1"/>
  <c r="AS33" i="1" s="1"/>
  <c r="AQ34" i="1"/>
  <c r="AQ35" i="1"/>
  <c r="AP21" i="1"/>
  <c r="AP22" i="1"/>
  <c r="AP23" i="1"/>
  <c r="AP24" i="1"/>
  <c r="AP25" i="1"/>
  <c r="AP26" i="1"/>
  <c r="AP27" i="1"/>
  <c r="AP29" i="1"/>
  <c r="AP30" i="1"/>
  <c r="AP31" i="1"/>
  <c r="AP32" i="1"/>
  <c r="AP33" i="1"/>
  <c r="AP34" i="1"/>
  <c r="AP35" i="1"/>
  <c r="AP20" i="1"/>
  <c r="AK32" i="1"/>
  <c r="AM32" i="1" s="1"/>
  <c r="AK21" i="1"/>
  <c r="AA26" i="1"/>
  <c r="AC26" i="1" s="1"/>
  <c r="AK22" i="1"/>
  <c r="AK23" i="1"/>
  <c r="AM23" i="1" s="1"/>
  <c r="AK24" i="1"/>
  <c r="AK25" i="1"/>
  <c r="AK26" i="1"/>
  <c r="AK27" i="1"/>
  <c r="AM27" i="1" s="1"/>
  <c r="AK29" i="1"/>
  <c r="AK30" i="1"/>
  <c r="AM30" i="1" s="1"/>
  <c r="AK31" i="1"/>
  <c r="AK33" i="1"/>
  <c r="AK34" i="1"/>
  <c r="AK35" i="1"/>
  <c r="AM35" i="1" s="1"/>
  <c r="AK20" i="1"/>
  <c r="AF21" i="1"/>
  <c r="AF22" i="1"/>
  <c r="AF23" i="1"/>
  <c r="AH23" i="1" s="1"/>
  <c r="AF24" i="1"/>
  <c r="AF25" i="1"/>
  <c r="AF29" i="1"/>
  <c r="AF30" i="1"/>
  <c r="AH30" i="1"/>
  <c r="AF32" i="1"/>
  <c r="AH32" i="1" s="1"/>
  <c r="AA21" i="1"/>
  <c r="AA22" i="1"/>
  <c r="AA23" i="1"/>
  <c r="AC23" i="1" s="1"/>
  <c r="AA24" i="1"/>
  <c r="AA25" i="1"/>
  <c r="AA29" i="1"/>
  <c r="AC29" i="1" s="1"/>
  <c r="AA30" i="1"/>
  <c r="AC30" i="1" s="1"/>
  <c r="AA32" i="1"/>
  <c r="AC32" i="1" s="1"/>
  <c r="AA34" i="1"/>
  <c r="AA20" i="1"/>
  <c r="AC20" i="1" s="1"/>
  <c r="AC36" i="1" s="1"/>
  <c r="V21" i="1"/>
  <c r="V22" i="1"/>
  <c r="V23" i="1"/>
  <c r="V24" i="1"/>
  <c r="V25" i="1"/>
  <c r="V26" i="1"/>
  <c r="V27" i="1"/>
  <c r="V29" i="1"/>
  <c r="V30" i="1"/>
  <c r="X30" i="1" s="1"/>
  <c r="V32" i="1"/>
  <c r="X32" i="1" s="1"/>
  <c r="V20" i="1"/>
  <c r="E36" i="1"/>
  <c r="P29" i="1"/>
  <c r="AQ29" i="1" s="1"/>
  <c r="P31" i="1"/>
  <c r="AQ31" i="1"/>
  <c r="P25" i="1"/>
  <c r="AQ25" i="1" s="1"/>
  <c r="P21" i="1"/>
  <c r="AQ21" i="1"/>
  <c r="P20" i="1"/>
  <c r="AQ20" i="1" s="1"/>
  <c r="X36" i="1" l="1"/>
  <c r="AH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juan.jimenez</author>
  </authors>
  <commentList>
    <comment ref="J18" authorId="0" shapeId="0" xr:uid="{00000000-0006-0000-0000-000001000000}">
      <text>
        <r>
          <rPr>
            <b/>
            <sz val="8"/>
            <color indexed="81"/>
            <rFont val="Tahoma"/>
            <family val="2"/>
          </rPr>
          <t>juan.jimenez:</t>
        </r>
        <r>
          <rPr>
            <sz val="8"/>
            <color indexed="81"/>
            <rFont val="Tahoma"/>
            <family val="2"/>
          </rPr>
          <t xml:space="preserve">
Establecer el tipo programacion:
- Suma
-Constante
-Creciente
-Decreciente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Sandy.Calderon</author>
  </authors>
  <commentList>
    <comment ref="C91" authorId="0" shapeId="0" xr:uid="{00000000-0006-0000-0100-000001000000}">
      <text>
        <r>
          <rPr>
            <b/>
            <sz val="8"/>
            <color indexed="81"/>
            <rFont val="Tahoma"/>
            <family val="2"/>
          </rPr>
          <t>Sandy.Calderon:</t>
        </r>
        <r>
          <rPr>
            <sz val="8"/>
            <color indexed="81"/>
            <rFont val="Tahoma"/>
            <family val="2"/>
          </rPr>
          <t xml:space="preserve">
ambos A.L y SDG</t>
        </r>
      </text>
    </comment>
  </commentList>
</comments>
</file>

<file path=xl/sharedStrings.xml><?xml version="1.0" encoding="utf-8"?>
<sst xmlns="http://schemas.openxmlformats.org/spreadsheetml/2006/main" count="612" uniqueCount="326">
  <si>
    <t>ALCALDÍA LOCAL DE SUMAPAZ</t>
  </si>
  <si>
    <t>SECRETARIA DISTRITAL DE GOBIERNO</t>
  </si>
  <si>
    <t>VIGENCIA DE LA PLANEACIÓN</t>
  </si>
  <si>
    <t>CONTROL DE CAMBIOS</t>
  </si>
  <si>
    <t>ALCALDÍA LOCAL</t>
  </si>
  <si>
    <t>VERSIÓN</t>
  </si>
  <si>
    <t>FECHA</t>
  </si>
  <si>
    <t>DESCRIPCIÓN DE LA MODIFICACIÓN</t>
  </si>
  <si>
    <t>PROCESOS ASOCIADOS</t>
  </si>
  <si>
    <t>GESTIÓN PÚBLICA TERRITORIAL LOCAL
INSPECCIÓN, VIGILANCIA Y CONTROL
GESTIÓN CORPORATIVA LOCAL
GERENCIA DE TIC</t>
  </si>
  <si>
    <t>Se hace la oficialización del Plan de Gestión con relación a las metas programadas en la vigencia anterior.</t>
  </si>
  <si>
    <t>Se  incorporan las líneas base de la metas: (i) "Porcentaje de avance acumulado en el cumplimiento físico entregado del Plan de Desarrollo Local que arroja la MUSI"; (ii) "Dar respuesta al 100% de los requerimientos ciudadanos asignados a la Alcaldía Local con corte a 31 de diciembre de 2018, según la información de seguimiento presentada por el proceso de Servicio a la Ciudadanía", con relación a esta última meta se modifica el tipo de  programación y la programación  conforme a la información remitid por el Alcalde Local.
De acuerdo a la solicitud remitida mediante radicado N° 20197030000333 y la aprobación por parte del líder del proceso de Inspección Vigilancia y Control se modifican las filas 24, 25 y 26</t>
  </si>
  <si>
    <r>
      <t xml:space="preserve">Se adiciona el avance de gestión de la Alcaldía Local realizado durante el I trimestre, obteniendo por resultado </t>
    </r>
    <r>
      <rPr>
        <b/>
        <sz val="12"/>
        <rFont val="Arial"/>
        <family val="2"/>
      </rPr>
      <t>99,80%</t>
    </r>
    <r>
      <rPr>
        <sz val="12"/>
        <rFont val="Arial"/>
        <family val="2"/>
      </rPr>
      <t>. Se modifican las metas 5 y 6 definiendo las obligaciones por pagar del rubro de Inversión y finalmente, se cambia la programación de la meta "Obtener una calificación igual o superior al 80  % en conocimientos de MIPG por proceso y/o Alcaldía Local" para tercer trimestre de 2019. Se modificó el  medio de verificación de las metas asociadas a los operativos de actividad económica, obras y urbanismo y espacio público.</t>
    </r>
  </si>
  <si>
    <r>
      <t xml:space="preserve">En atención al correo remitido el día 25 de julio de 2019 por partede la Directora para la Gestión Policiva se modifica la linea base de las metas "Dar impulso procesal  ( Avocar, rechazar, enviar al competente, fallar) al 60% de las quejas recibidos en las vigencias anteriores al año 2019"  . Se adiciona el avance de gestión de la Alcaldía Local realizado durante el II trimestre, obteniendo por resultado </t>
    </r>
    <r>
      <rPr>
        <b/>
        <sz val="12"/>
        <rFont val="Arial"/>
        <family val="2"/>
      </rPr>
      <t>87,36%</t>
    </r>
  </si>
  <si>
    <t>Se modifica la programación de la meta transversal "Obtener una calificación   igual o superior al 80  % en conocimientos de MIPG por proceso y/o Alcaldía Local"  para cuarto trimestre de vigencia.</t>
  </si>
  <si>
    <r>
      <t xml:space="preserve">Se modifica la programación de las metas: i) "Presentar una (1) propuesta de buena práctica de gestión encaminada al fortalecimiento de la integridad en el servicio público y/o lucha contra la corrupción en la entidad" para el cuarto trimestre, toda vez, que la meta registrada no cumple con los criterios establecidos ii). Dar respuesta al 100% de los requerimientos ciudadanos asignados a la Alcaldía Local con corte a 31 de diciembre de 2018, según la información de seguimiento presentada por el proceso de Servicio a la Ciudadanía para el cuarto trimestre. Se adiciona el avance de gestión del proceso realizado durante el III trimestre, obteniendo por resultado del </t>
    </r>
    <r>
      <rPr>
        <b/>
        <sz val="12"/>
        <rFont val="Arial"/>
        <family val="2"/>
      </rPr>
      <t>99,45</t>
    </r>
    <r>
      <rPr>
        <sz val="12"/>
        <rFont val="Arial"/>
        <family val="2"/>
      </rPr>
      <t xml:space="preserve">% </t>
    </r>
  </si>
  <si>
    <t xml:space="preserve">Se adiciona el avance de gestión de la Alcaldía realizado durante el IV trimestre, obteniendo por resultado del 90%, obteniendo por resultado de gestión para la vigencia 2019 del 86%			</t>
  </si>
  <si>
    <t>PLAN ESTRATEGICO INSTITUCIONAL</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</si>
  <si>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</si>
  <si>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</si>
  <si>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</si>
  <si>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</si>
  <si>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</si>
  <si>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</si>
  <si>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 EN LA VIGENCIA</t>
  </si>
  <si>
    <t>RESULTADO DE LA MEDICION</t>
  </si>
  <si>
    <t>ANÁLISIS DE AVANCE</t>
  </si>
  <si>
    <t>MEDIO DE VERIFICACIÓN</t>
  </si>
  <si>
    <t xml:space="preserve">RESULTADO INDICADOR </t>
  </si>
  <si>
    <t>ANÁLISIS DE RESULTADO</t>
  </si>
  <si>
    <t>N° OE</t>
  </si>
  <si>
    <t>OBJETIVO ESTRATÉGICO</t>
  </si>
  <si>
    <t>PROCESO</t>
  </si>
  <si>
    <t>META PLAN DE GESTIÓN VIGENCIA</t>
  </si>
  <si>
    <t>PONDERACIÓN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</si>
  <si>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</si>
  <si>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</si>
  <si>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</si>
  <si>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</si>
  <si>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</si>
  <si>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</si>
  <si>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</si>
  <si>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</si>
  <si>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</si>
  <si>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</si>
  <si>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</si>
  <si>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</si>
  <si>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</si>
  <si>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</si>
  <si>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</si>
  <si>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REPORTA CB0404</t>
  </si>
  <si>
    <t>PROGRAMADO</t>
  </si>
  <si>
    <t>EJECUTADO</t>
  </si>
  <si>
    <t>x</t>
  </si>
  <si>
    <t xml:space="preserve">Fortalecer la capacidad institucional y para el ejercicio de la función  policiva por parte de las autoridades </t>
  </si>
  <si>
    <t>Gestión Pública Territorial Local</t>
  </si>
  <si>
    <r>
      <t>Incrementar en un 5</t>
    </r>
    <r>
      <rPr>
        <b/>
        <sz val="12"/>
        <rFont val="Arial"/>
        <family val="2"/>
      </rPr>
      <t>%</t>
    </r>
    <r>
      <rPr>
        <sz val="12"/>
        <rFont val="Arial"/>
        <family val="2"/>
      </rPr>
      <t xml:space="preserve"> la participación de los ciudadanos en la audiencia de rendición de cuentas.</t>
    </r>
  </si>
  <si>
    <t>RETADORA (MEJORA)</t>
  </si>
  <si>
    <t>Porcentaje de incremento de la participación de los Ciudadanos en la Audiencia de Rendición de Cuentas</t>
  </si>
  <si>
    <t>((No. ciudadanos participantes en la audiencia de Rendición de Cuentas vigencia 2019 - No. ciudadanos participantes en la audiencia de Rendición de Cuentas Vigencia 2018) /  No. ciudadanos participantes en la audiencia de Rendición de Cuentas Vigencia 2018)*100</t>
  </si>
  <si>
    <t>Diligenciar de acuerdo con el informe de veeduría distrital</t>
  </si>
  <si>
    <t>SUMA</t>
  </si>
  <si>
    <t>Ciudadanos</t>
  </si>
  <si>
    <t>EFICACIA</t>
  </si>
  <si>
    <t>Registros de asistencia a la audiencia pública de rendición de cuentas 2018 y  2019</t>
  </si>
  <si>
    <t>Alcaldía Local</t>
  </si>
  <si>
    <t>Informe de Veeduría Distrital</t>
  </si>
  <si>
    <t>META NO PROGRAMADA</t>
  </si>
  <si>
    <t>Con relación a la meta establecida para la vigencia 2019, se conto con la asistencia de 223 ciudadanos de la localidad de Sumapaz, con relación a los 247 ciudadanos que asistieron en el año 2018  se denota, una disminución originada por los siguientes motivos; en primer lugar el evento se realizó en el centro poblado de Peñaliza el cual tiene una menor cantidad de habitantes frente al centro poblado donde se realizo el año anterior, un segundo motivo se debe al factor climatico asociado a que la época de abril la lluvia es un factor bastante fuerte  y en tercer lugar el mismo día de la rendición se había programado otra reunión del sindicato SINTRASUMAPAZ el cual cuenta con bastante participación de la comunidad lo cual afecto la asistencia al evento que fue programado por la Veeduría Distrital, un cuarto factor es que el total de la población local es de 2000 habitantes.</t>
  </si>
  <si>
    <t>Listado de asistencia 2019</t>
  </si>
  <si>
    <r>
      <t xml:space="preserve">Lograr el </t>
    </r>
    <r>
      <rPr>
        <b/>
        <sz val="12"/>
        <rFont val="Arial"/>
        <family val="2"/>
      </rPr>
      <t xml:space="preserve">65% </t>
    </r>
    <r>
      <rPr>
        <sz val="12"/>
        <rFont val="Arial"/>
        <family val="2"/>
      </rPr>
      <t>de avance en el cumplimiento físico del Plan de Desarrollo Local</t>
    </r>
  </si>
  <si>
    <t>Porcentaje de Avance en el Cumplimiento Fisico del Plan de Desarrollo Local</t>
  </si>
  <si>
    <t>Porcentaje de avance acumulado en el cumplimiento físico entregado del Plan de Desarrollo Local que arroja la MUSI.</t>
  </si>
  <si>
    <t>Porcentaje de avance físico a 31 de diciembre de 2018</t>
  </si>
  <si>
    <t>CRECIENTE</t>
  </si>
  <si>
    <t>Porcentaje</t>
  </si>
  <si>
    <t>EFECTIVIDAD</t>
  </si>
  <si>
    <t>MUSI</t>
  </si>
  <si>
    <t>Matriz MUSI</t>
  </si>
  <si>
    <t>Según el vidro MUSI reportado por la Secretaría Distrital de Planeación, el avance físico del plan de desarrollo local para el I trimestre fue del 59,10%</t>
  </si>
  <si>
    <t>Matriz Musi</t>
  </si>
  <si>
    <t>De acuerdo con el informe de avance PDL 2017-2020 remitido por la Secretaría Distrital de Planeación - SDP, el visor MUSI reporta para la Alcaldía Local un avance físico del 56,6%.</t>
  </si>
  <si>
    <t>Reporte MUSI</t>
  </si>
  <si>
    <t>Según el visor MUSI reportado por la Secretaría Distrital de Planeación, el avance físico del plan de desarrollo local para el trimestre fue del 81,30%</t>
  </si>
  <si>
    <t>Integrar las herramientas de planeación, gestión y control, con enfoque de innovación, mejoramiento continuo, responsabilidad social, desarrollo integral del talento humano y transparencia</t>
  </si>
  <si>
    <t xml:space="preserve">Gestión Corporativa Local </t>
  </si>
  <si>
    <r>
      <t xml:space="preserve">Comprometer al 30 de julio del 2019 el </t>
    </r>
    <r>
      <rPr>
        <b/>
        <sz val="12"/>
        <rFont val="Arial"/>
        <family val="2"/>
      </rPr>
      <t>50%</t>
    </r>
    <r>
      <rPr>
        <sz val="12"/>
        <rFont val="Arial"/>
        <family val="2"/>
      </rPr>
      <t xml:space="preserve"> del presupuesto de inversión directa disponible a la vigencia para el FDL y el </t>
    </r>
    <r>
      <rPr>
        <b/>
        <sz val="12"/>
        <rFont val="Arial"/>
        <family val="2"/>
      </rPr>
      <t>95%</t>
    </r>
    <r>
      <rPr>
        <sz val="12"/>
        <rFont val="Arial"/>
        <family val="2"/>
      </rPr>
      <t xml:space="preserve"> al 31 de diciembre de 2019.</t>
    </r>
  </si>
  <si>
    <t>Porcentaje de Compromisos de la vigencia 2019</t>
  </si>
  <si>
    <t>(Valor de RP de inversión directa de la vigencia  / Valor total del presupuesto de inversión directa de la Vigencia)*100</t>
  </si>
  <si>
    <t>Porcentaje de compromisos de la vigencia a 30 de junio y a 31 de diciembre de 2018</t>
  </si>
  <si>
    <t>Compromisos</t>
  </si>
  <si>
    <t>EFICIENCIA</t>
  </si>
  <si>
    <t>PREDIS</t>
  </si>
  <si>
    <t>Según el reporte de predis a 30 de junio de 2019,la ejecución en inversión fue del 55,25%</t>
  </si>
  <si>
    <t>Sistema predis, ejecución  del presupuesto de gastos e inversión  con corte 30 de junio de 2019</t>
  </si>
  <si>
    <t>Según el reporte de predis a 30 deseptiembre de 2019,la ejecución en inversión fue del 65,48%</t>
  </si>
  <si>
    <t>Sistema predis, ejecución  del presupuesto de gastos e inversión  con corte 30 de septiembre de 2019</t>
  </si>
  <si>
    <t>Según el reporte de predis a 31 de diciembre de 2019,la ejecución en inversión fue del 97,76%</t>
  </si>
  <si>
    <t>Sistema predis, ejecución  del presupuesto de gastos e inversión  con corte 31 de diciembre de 2019</t>
  </si>
  <si>
    <r>
      <t>Girar mínimo el 4</t>
    </r>
    <r>
      <rPr>
        <b/>
        <sz val="12"/>
        <rFont val="Arial"/>
        <family val="2"/>
      </rPr>
      <t>0%</t>
    </r>
    <r>
      <rPr>
        <sz val="12"/>
        <rFont val="Arial"/>
        <family val="2"/>
      </rPr>
      <t xml:space="preserve"> del presupuesto de inversión directa comprometido en la vigencia 2019</t>
    </r>
  </si>
  <si>
    <t>GESTIÓN</t>
  </si>
  <si>
    <t>Porcentaje de Giros de la Vigencia 2019</t>
  </si>
  <si>
    <t>(Valor de los giros de inversión directa de la vigencia  / Valor total del presupuesto de inversión directa de la vigencia)*100</t>
  </si>
  <si>
    <t>Porcentaje de giros  de la vigencia a 31 de diciembre de 2018</t>
  </si>
  <si>
    <t>Giros</t>
  </si>
  <si>
    <t>Según el reporte de predis a 31 de junio de 2019, los giros de inversión fueron de $1,415,624,201.00 correspondiente al 4,50% del total de la inversión de la vigencia</t>
  </si>
  <si>
    <t>Según el reporte de predis a 30 de septiembre de 2019, los giros de inversión fueron de $6,672,226,959.00 correspondiente al 19,23% del total de la inversión de la vigencia</t>
  </si>
  <si>
    <t>Según el reporte de predis a 31 de diciembre de 2019, los giros de inversión fueron de $9.657.480.465,00 correspondiente al 27,83% del total de la inversión de la vigencia</t>
  </si>
  <si>
    <r>
      <t xml:space="preserve">Girar el </t>
    </r>
    <r>
      <rPr>
        <b/>
        <sz val="12"/>
        <rFont val="Arial"/>
        <family val="2"/>
      </rPr>
      <t>50%</t>
    </r>
    <r>
      <rPr>
        <sz val="12"/>
        <rFont val="Arial"/>
        <family val="2"/>
      </rPr>
      <t xml:space="preserve"> del presupuesto constituído como Obligaciones por Pagar de la vigencia 2017 y anteriores (Inversión).</t>
    </r>
  </si>
  <si>
    <t>Porcentaje de Giros de Obligaciones por Pagar 2017 y anteirores</t>
  </si>
  <si>
    <t>(Valor de los giros de obligaciones por pagar de la vigencia 2017 y anteriores  / Valor total de las obligaciones por pagar de la vigencia 2017 y anteriores)*100</t>
  </si>
  <si>
    <t>Porcentaje de giros de las obligaciones por pagar  de la vigencia 2016 y anteriores, con corte a 31 de diciembre de 2018</t>
  </si>
  <si>
    <t>Del total de obligaciones por pagar de un monto $3.159.050.863 se pagó $2.725.747.322(86,28%), se liberó saldo por liquidación de contratos por valor de  $71.414.051(2,26%), y pendiente de pago $361.889.490(11,46%)</t>
  </si>
  <si>
    <t>Sistema predis, ejecución  del presupuesto de gastos e inversión  con corte 31 de marzo de 2019</t>
  </si>
  <si>
    <t>Del total de obligaciones por pagar de un monto $3.159.050.863 se pagó $2,952,684,150 (93,47%), se liberó saldo por liquidación de contratos por valor de  $139.376.904(4,41%), y pendiente de pago $66.989.809(2,12%)</t>
  </si>
  <si>
    <t>Del total de obligaciones por pagar de un monto $3.159.050.863 se pagó $2,977,684,150 (94,26%), se liberó saldo por liquidación de contratos por valor de  $139.376.904(4,41%), y pendiente de pago $41,989,809.(1,33%)</t>
  </si>
  <si>
    <t>Del total de obligaciones por pagar de un monto $3.159.050.863 se pagó $3,013,675,416.00 (95,40%), se liberó saldo por liquidación de contratos por valor de  $139.376.904(4,41%), y pendiente de pago $5,998,543.00.(0,19%)</t>
  </si>
  <si>
    <r>
      <t xml:space="preserve">Girar el </t>
    </r>
    <r>
      <rPr>
        <b/>
        <sz val="12"/>
        <rFont val="Arial"/>
        <family val="2"/>
      </rPr>
      <t>50%</t>
    </r>
    <r>
      <rPr>
        <sz val="12"/>
        <rFont val="Arial"/>
        <family val="2"/>
      </rPr>
      <t xml:space="preserve"> del presupuesto constituído como Obligaciones por Pagar de la vigencia 2018 (Inversión).</t>
    </r>
  </si>
  <si>
    <t>Porcentaje de Giros de Obligaciones por Pagar 2018</t>
  </si>
  <si>
    <t>(Valor de los giros de obligaciones por pagar de la vigencia 2018 / Valor total de las obligaciones por pagar de la vigencia 2018)*100</t>
  </si>
  <si>
    <t>Porcentaje de giros de las obligaciones por pagar  de la vigencia 2017, con corte a 31 de diciembre de 2018</t>
  </si>
  <si>
    <t>Del total de obligaciones por pagar de un monto $21,849,808,782 se pagó $2,006,452,805(9,18%), se liberó saldo por liquidación de contratos por valor de  $8.024.833(0,04%), y pendiente de pago $19.843.355.977(90,82%)</t>
  </si>
  <si>
    <t>Del total de obligaciones por pagar de un monto $21,857,833,614 se pagó $7,008,302,725(32,06%), se liberó saldo por liquidación de contratos por valor de  $29,095,664(0,13%), y pendiente de pago $14,820,435,225(67,80%)</t>
  </si>
  <si>
    <t>Del total de obligaciones por pagar de un monto $21,857,833,614 se pagó $9,508,683,236(43,50%), se liberó saldo por liquidación de contratos por valor de  $61,564,777(0,28%), y pendiente de pago $12,287,585,601(56,22%)</t>
  </si>
  <si>
    <t>Del total de obligaciones por pagar de un monto $21,857,833,614 se pagó $17,698,640,915(80,97%), se liberó saldo por liquidación de contratos por valor de  $61,564,777(0,28%), y pendiente de pago $4,097,627,922(18,75%)</t>
  </si>
  <si>
    <t>Fortalecer la capacidad institucional y para el ejercicio de la función  policiva por parte de las autoridades locales a cargo de la SDG.</t>
  </si>
  <si>
    <t>Inspección Vigilancia y Control</t>
  </si>
  <si>
    <t>Dar impulso procesal  ( Avocar, rechazar, enviar al competente, fallar, ) al 60% de las quejas recibidas en las vigencias anteriores al año 2019 .</t>
  </si>
  <si>
    <t>Porcentaje de impulsos procesales por los inspectores en las Localidades</t>
  </si>
  <si>
    <t>(Número de impulsos procesales resueltos en la localidad/Número de quejas recibidas en la Localidad anteriores a la vigencia 2019)*100</t>
  </si>
  <si>
    <t xml:space="preserve">Impulsos Procesales </t>
  </si>
  <si>
    <t>Siactua</t>
  </si>
  <si>
    <t>Alcalde Local</t>
  </si>
  <si>
    <t xml:space="preserve">Siactua </t>
  </si>
  <si>
    <t>De acuerdo al reporte remitido por la Dirección para la Gestión Policiva  se dio respuesta al 14% de las quejasprogramados para el trimestre</t>
  </si>
  <si>
    <t>Informe quejas DGP</t>
  </si>
  <si>
    <t>La Alcaldía Local no realizó  impulso a las quejas programadas para el trimestre</t>
  </si>
  <si>
    <t>Reporte DGP</t>
  </si>
  <si>
    <t>Realizar 2 acciones de control u operativos en materia de ambiente, mineria y relaciones con los animales</t>
  </si>
  <si>
    <t>Acciones de control u operativos en materia de ambiente, mineria y relaciones con los animales Realizados</t>
  </si>
  <si>
    <t>Número de acciones de control u operativos en materia de ambiente, mineria y relaciones con los animales</t>
  </si>
  <si>
    <t>Acciones de control u operativos en materia de ambiente, mineria y relaciones con los animales</t>
  </si>
  <si>
    <t>Informe de operativo
Actas</t>
  </si>
  <si>
    <t>GET-IVC-F035 Acta de visita
GET-IVC-F032 Formato consolidación de la información de operativos
GDI-GPD-F029 Evidencia de reunión</t>
  </si>
  <si>
    <t xml:space="preserve">META NO PROGRAMADA </t>
  </si>
  <si>
    <t>* Acta 26/11/19 Medio Ambiente Vereda San Juan.</t>
  </si>
  <si>
    <t>Informe operativo</t>
  </si>
  <si>
    <t>La Alcaldía Local realizó 54 acciones de control u operativos en materia de económica realizados durante la vigencia 2019</t>
  </si>
  <si>
    <t>Realizar 6 actividades de prevención en materia de ambiente, minería y relaciones con los animales</t>
  </si>
  <si>
    <t>Actividades de prevención en materia de ambiente, minería y relaciones con los animales</t>
  </si>
  <si>
    <t>Número de actividades de prevención en materia de ambiente, minería y relaciones con los animales</t>
  </si>
  <si>
    <t>N/A</t>
  </si>
  <si>
    <t>Informe de actividades de prevención</t>
  </si>
  <si>
    <t>GET-IVC-F032 Formato consolidación de la información de operativos
GET-IVC-F034 Formato técnico de visita y/o verificación- control urbanístico
GDI-GPD-F029 Evidencia de reunión</t>
  </si>
  <si>
    <t>En el trimestre se adelantaron los siguientes cuatro  (4) actividades de prevención y sensibilización:
- 19-03-2019: Visita de sensibilización y charla pedagogica preventiva en materia de mineria. (Receberas las Sopas y Santa Rosa)
- 12-03-2019 Actividad de prevención en materia de ambiente  (Vereda San Juan).
- 15-03-2019 Actividad de prevención en materia de relaciones con los animales (Vereda la Unión)
- 15-03-2019 Actividad de prevención en materia de relación con los animales (Vereda el Raizal - Corregiduria de Betania)</t>
  </si>
  <si>
    <t>Actas e informes</t>
  </si>
  <si>
    <t>En el II trimestre se adelantaron las siguientes actividades:
1. Actividad de prevención en materia de medio ambiente del día 05-06-19, Vereda Betanía.
2. Sensibilización en materia y tenencia responsable de tenencia de animales, en la vereda San Juan  el día 24-04-19.
3. Jornada de vacunación y tenencia responsable de animales 22-05-19.
4. Sensibilización de control actividad Minera vereda San Jose y Granada, el día 29 de Mayo de 2019.</t>
  </si>
  <si>
    <t>1. Evidencia de reunión vereda Betania 05-06-19.
2. Evidencia de reunión vereda San Juan 24-04-19.
3 Evidencia de reunión 22-05-19.
4. Evidencia de reunión 29-05-19</t>
  </si>
  <si>
    <t>En el III trimestre se adelataron las siguientes  actividades de prevencion en materia de ambiente .
- 28-08-2019 Actividad de prevención en materia de ambiente vereda Betania.
-28-08-2019 Actividad en materia de ambiente y prevención corregimiento de betania.
-15-09-2019 capacitación artículo 96 y 55 ley 1801 ambiente vereda Santa Rosa.
-27-08-2019 Charla Sensibililzación tenencia responsable de animales y codigo nacional de policia y convivencia en materia de ambiente y mineria.</t>
  </si>
  <si>
    <t>Actas e Informes</t>
  </si>
  <si>
    <t>* Acta 03/12/19 acciones de control y operativos relación con los animales. Veredas Istmo, el tabaco, betania.</t>
  </si>
  <si>
    <t>actas y registros fotográficos</t>
  </si>
  <si>
    <t>La Alcaldía Local realizó 2 actividades de prevención en materia de ambiente, mineria y relación con los animales</t>
  </si>
  <si>
    <t xml:space="preserve">Realizar 10 actividades en materia de convivencia relacionados con artículos pirotécnicos y sustancias peligrosas (socialización, sensibilización, orientación personalizada, charlas pedagógicas)
</t>
  </si>
  <si>
    <t>Actividades en materia de convivencia relacionados con articulos pirotécnicos y sustancias peligrosas Realizados</t>
  </si>
  <si>
    <t>Número de actividades en materia de convivencia relacionados con articulos pirotécnicos y sustancias peligrosas</t>
  </si>
  <si>
    <t>Actividades en materia de convivencia relacionados con articulos pirotécnicos y sustancias peligrosas</t>
  </si>
  <si>
    <t>GET-IVC-F037 Formato técnico de visita y/o verificación - espacio público.</t>
  </si>
  <si>
    <t>En el II trimestre se adelantaron las siguientes actividades:
1. Actividad de prevención en materia de convivencia, relación con articulos pirotecnicos, en la vereda Peñaliza, Raizal, Betanía el día 13-06-2019.
2. Charla de Sensibilización relacionada con el manejo de sustancias peligrosas en el corregimiento de Betanía el día 08-05-19.
3. Socialización manejo de sustancias peligrosas, corregimiento de Nazareth el día 15-05-19.
4. Socialización articulos pirotecnicos vereda San José el día 19-06-19.
5. Socialización artículos pirotécnicos y sustancias peligrosas vereda San Juan el día 17-04-19.</t>
  </si>
  <si>
    <t>1, Evidencia de Reunión 13-06-19.
2. Evidencia de Reunión 08-05-19.
3. Evidencia de reunión 15-05-19.
4. Evidencia de reunión 19-06-19.
5. Evidencia de reunión 17-04-19.</t>
  </si>
  <si>
    <t>En el IV trimestre se adelataron las siguientes  actividades de prevencion relacionados con artículos pirotécnicos
* 28/11/19 Actividad de prevención en artículos pirotecnicos en veredas Peñaliza, raizal, laguna verde, el istmo, el tabaco, Betania.
*04/12/19 Actividad en materia de prevención art pirotécnicos veredas Peñaliza, raizal, laguna verde, el istmo, el tabaco, Betania.
* 10/10/19 Actividad en materia de prevención art pirotécnicos vereda San Juan.
*12/11/19 vereda Santa Rosa.
*15/10/19 vereda San Antonio.
*26/11/19 Vereda San Juan
*29/10/19 Vereda Nazareth.
*27/11/19 Vereda Nazareth.</t>
  </si>
  <si>
    <t xml:space="preserve">La Alcaldía Local realizó 13 actividades en materia de convivencia relacionados con artículo pirotécnicos y sustancias peligrosas </t>
  </si>
  <si>
    <t>Asegurar el acceso de la ciudadanía a la información y oferta institucional</t>
  </si>
  <si>
    <t>Gerencia de TIC</t>
  </si>
  <si>
    <t>Cumplir el 100% de los lineamientos de gestión de las TIC imparticas por la DTI del nivel central para la vigencia 2019</t>
  </si>
  <si>
    <t>Porcentaje del lineamientos de gestión de TIC Impartidas por la DTI del nivel central Cumplidas</t>
  </si>
  <si>
    <t>(# de lineamientos de gestión de TIC cumplidos por la alcaldía local en la vigencia 2018 /Total de lineamientos de gestión de TIC impartidos por la DTI de Nivel Central) *100</t>
  </si>
  <si>
    <t>CONSTANTE</t>
  </si>
  <si>
    <t>Lineamientos de Gestión de TIC Impartidos por la DTI Cumplidas</t>
  </si>
  <si>
    <t>Sistema de Gestión Documental
Aplicativo Hola
Archivo área de Sistemas</t>
  </si>
  <si>
    <t>Seguimiento al Porcentaje de Políticas de Gestión TIC</t>
  </si>
  <si>
    <t>De acuerdo al informe remitido por la DTI de los 6 lineamientos evaluados la alcaldía local cumple con el 99%</t>
  </si>
  <si>
    <t>radicado 20194400192783</t>
  </si>
  <si>
    <t>De acuerdo con el reporte remitido por la Dirección de Tecnologías e Información - DTI de los 6 lineamientos evaluados la Alcaldía Local cumple con el 99%.</t>
  </si>
  <si>
    <t>1. Evidencia de lineamientosy evidencia de reporte.
2. Avance meta TIC impartida por la DTI del nivel central para la vigencia 209
Reporte DTI</t>
  </si>
  <si>
    <t xml:space="preserve">Meta que reporta la Dirección de Tecnologías </t>
  </si>
  <si>
    <t xml:space="preserve">Reporte DTI 
</t>
  </si>
  <si>
    <t>Implementación del Modelo Integrado de Planeación y Gestión</t>
  </si>
  <si>
    <t>Presentar una (1) propuesta de buena práctica de gestión encaminada al fortalecimiento de la integridad en el servicio público y/o lucha contra la corrupción en la entidad.</t>
  </si>
  <si>
    <t>SOTENIBILIDAD DEL SISTEMA DE GESTIÓN</t>
  </si>
  <si>
    <t>Propuesta de buena práctica de gestión registrada  por proceso o Alcaldía Local en la herramienta de gestión del conocimiento (AGORA).</t>
  </si>
  <si>
    <t>Número de propuestas de buenas practicas de gestión  registradas</t>
  </si>
  <si>
    <t>Buenas prácticas de gestión registradas en la herramienta AGORA</t>
  </si>
  <si>
    <t>Agora</t>
  </si>
  <si>
    <t>Líder del Proceso y/o Alcaldía Local  o a quien delegue.</t>
  </si>
  <si>
    <t>Seguimiento Agora</t>
  </si>
  <si>
    <t>META REPROGRAMADA 4To TRIMESTRE</t>
  </si>
  <si>
    <t>El proceso y/o Alcaldía  realizó el reporte de la buena práctica de gestión en el aplicativo Ágora encaminada al fortalecimiento de la integridad en el servicio público y/o lucha contra la corrupción en la entidad.</t>
  </si>
  <si>
    <t>La Alcaldía Local realizo el registro de la buena práctica en el aplicativo AGORA</t>
  </si>
  <si>
    <t>* REPORTE AGORA 664553
* REGISTRO BUENA AGORA</t>
  </si>
  <si>
    <t>Mantener el 100% de las acciones de mejora asignadas al proceso/Alcaldía con relación a planes de mejoramiento interno documentadas y vigentes</t>
  </si>
  <si>
    <t>Acciones correctivas documentadas y vigentes</t>
  </si>
  <si>
    <r>
      <t xml:space="preserve">1- (No. De acciones vencidas del plan de mejoramiento responsabilidad del proceso  </t>
    </r>
    <r>
      <rPr>
        <b/>
        <sz val="12"/>
        <color rgb="FF0070C0"/>
        <rFont val="Arial"/>
        <family val="2"/>
      </rPr>
      <t>/</t>
    </r>
    <r>
      <rPr>
        <sz val="12"/>
        <color rgb="FF0070C0"/>
        <rFont val="Arial"/>
        <family val="2"/>
      </rPr>
      <t xml:space="preserve"> N°  de acciones a gestionar bajo responsabilidad del proceso)*100</t>
    </r>
  </si>
  <si>
    <t>Planes de mejora</t>
  </si>
  <si>
    <t>MIMEC - SIG</t>
  </si>
  <si>
    <t>Reportes MIMEC - SIG remitidos por la OAP</t>
  </si>
  <si>
    <t>La Alcaldía Local actualmente presenta un nivel de cumplimiento del 100% de las acciones de mejora documentadas y vigentes.</t>
  </si>
  <si>
    <t>Reportes MIMEC - SIG</t>
  </si>
  <si>
    <t>De acuerdo con el reporte de Planes de Mejora la Alcaldía Local mantuvo en el trimestre el 100% de las acciones de mejora asignadas al proceso con relación a los planes de mejoramiento documentados y vigentes.</t>
  </si>
  <si>
    <t>Reporte SIG y MIMEC</t>
  </si>
  <si>
    <t>La Alcaldía Local y/o proceso mantuvo en el trimestre el 100% de las acciones de mejora asignadas con relación a planes de mejoramiento interno documentadas y vigentes</t>
  </si>
  <si>
    <t xml:space="preserve">Reportes SIG - MIMEC
</t>
  </si>
  <si>
    <t>Dar respuesta al 100% de los requerimientos ciudadanos asignados a la Alcaldía Local con corte a 31 de diciembre de 2018, según la información de seguimiento presentada por el proceso de Servicio a la Ciudadanía</t>
  </si>
  <si>
    <t xml:space="preserve">Porcentaje de requerimientos ciudadanos con respuesta de fondo con corte a 31 de diciembre de 2018, según verificación efectuada por el proceso de Servicio a la Ciudadanía </t>
  </si>
  <si>
    <t xml:space="preserve"> ((Número de requerimientos ciudadanos con respuesta de fondo asignados a la Alcaldía Local con corte a 31 de diciembre de 2018/Número de requerimientos ciudadanos asignados a la Alcaldía Local  con corte a 31 de diciembre de 2018)*100%)</t>
  </si>
  <si>
    <t>Requerimientos ciudadanos con respuesta de fondo </t>
  </si>
  <si>
    <t>Aplicativo Gestión Documental</t>
  </si>
  <si>
    <t>Seguimiento requerimientos ciudadanos</t>
  </si>
  <si>
    <t>Actualmente la Alcaldía Local no tiene requerimientos ciudadanos pendientes.</t>
  </si>
  <si>
    <t>NINGUNO</t>
  </si>
  <si>
    <t>Obtener una calificación semestral  igual o superior al 70 % en la medición desempeño ambiental de la dependencia, empleando como mecanismo de medición la herramienta establecida por la Oficina Asesora de Planeación.</t>
  </si>
  <si>
    <t>Cumplimiento de criterios ambientales</t>
  </si>
  <si>
    <t xml:space="preserve">Porcentaje de cumplimiento de criterios ambientales </t>
  </si>
  <si>
    <t>Porcentaje de buenas prácticas ambientales implementadas</t>
  </si>
  <si>
    <t xml:space="preserve"> </t>
  </si>
  <si>
    <t>Herramienta Oficina Asesora de Planeación</t>
  </si>
  <si>
    <t>Listas de chequeo al cumplimiento de criterios ambientales remitidos por la OAP</t>
  </si>
  <si>
    <t xml:space="preserve">Se realizan las siguientes observaciones a la Alcaldía Local con relación al cumplimiento de la meta:
Uso eficiente de energía: Durante las inspecciones realizadas por el profesional ambiental se determinó que el 32% de los equipos de la alcaldía local se encontraron apagados.
Gestión de Residuos: Se otorga una calificación de 5 teniendo en cuenta que se evidencia una mezcla parcial de los residuos en el punto ecológico.
Movilidad sostenible: Se realizó reporte - 5 biciusuarios, 30 transporte público, 4 caminando, 5 carro compartido, 4 taxi, 15 carro particular, 5 moto, 7 otro.
Participación actividades ambientales:Participación activa.
Reporte consumo de papel: Reporte actualizado.
Consumo de papel: Se evidenci una reducción del 19% en comparación con el primer semestre del 2018 ( 96 resmas 2018 - 76 remas 2019)
</t>
  </si>
  <si>
    <t xml:space="preserve">La Alcaldía Local con relación al cumplimiento de la meta: Por los programas:
1, Uso eficiente de energía.
2. Gestión de Residuos.
3. Movilidad sostenible: 4.Reporte consumo de papel: </t>
  </si>
  <si>
    <t>HERRAMIENTA DE REPORTE II SEMESTRE</t>
  </si>
  <si>
    <t>Obtener una calificación   igual o superior al 80  % en conocimientos de MIPG por proceso y/o Alcaldía Local</t>
  </si>
  <si>
    <t>Nivel de conocimientos de MIPG</t>
  </si>
  <si>
    <t>(Sumatoria de calificaciones obtenidas por proceso y/o Alcaldía Local / Número de personas evaluadas)*100</t>
  </si>
  <si>
    <t>Promedio de calificación en conocimientos de MIPG</t>
  </si>
  <si>
    <t>El proceso alcanzó un desempeño del 80% en el curso MIPG</t>
  </si>
  <si>
    <t>Reporte Curso- concurso MIPG</t>
  </si>
  <si>
    <t>TOTAL PLAN DE GESTIÓN</t>
  </si>
  <si>
    <t>I TRIMESTRE</t>
  </si>
  <si>
    <t>II TRIMESTRE</t>
  </si>
  <si>
    <t>III TRIMESTRE</t>
  </si>
  <si>
    <t>IV TRIMESTRE</t>
  </si>
  <si>
    <t>Porcentaje de Cumplimiento PLAN DE GESTIÓN 2019</t>
  </si>
  <si>
    <t xml:space="preserve">ELABORÓ: </t>
  </si>
  <si>
    <t xml:space="preserve">REVISÓ: </t>
  </si>
  <si>
    <t>APROBÓ:</t>
  </si>
  <si>
    <t>Firma:</t>
  </si>
  <si>
    <t>RUBROSFUNCIONAMIENTO</t>
  </si>
  <si>
    <t>FUENTE</t>
  </si>
  <si>
    <t>SIG</t>
  </si>
  <si>
    <t>PROGRAMACION</t>
  </si>
  <si>
    <t>INDICADOR</t>
  </si>
  <si>
    <t>ADQUISICION DE BIENES</t>
  </si>
  <si>
    <t>GASTOS DE FUNCIONAMIENTO</t>
  </si>
  <si>
    <t>ADQUISICION DE SERVICIOS</t>
  </si>
  <si>
    <t>GASTOS DE INVERSION</t>
  </si>
  <si>
    <t>RUTINARIA</t>
  </si>
  <si>
    <t>SERVICIOS PUBLICOS</t>
  </si>
  <si>
    <t>GASTOS GENERALES</t>
  </si>
  <si>
    <t>DECRECIENTE</t>
  </si>
  <si>
    <t>SERVICIOS PERSONALES</t>
  </si>
  <si>
    <t>MEDICIONFINAL</t>
  </si>
  <si>
    <t>CONTRALORIA</t>
  </si>
  <si>
    <t>OTROS GASTOS GENERALES</t>
  </si>
  <si>
    <t>MENSUAL</t>
  </si>
  <si>
    <t>SI</t>
  </si>
  <si>
    <t>TRIMESTRAL</t>
  </si>
  <si>
    <t>NO</t>
  </si>
  <si>
    <t>SEMESTRAL</t>
  </si>
  <si>
    <t>ANUAL</t>
  </si>
  <si>
    <t>MODELO DE GESTION LOCAL CON ENFOQUE A LA SATISFACCION DE LAS NECESIDADES</t>
  </si>
  <si>
    <t>ATENCION A LAS POBLACIONES VULNERABLES, EL APOYO EN EL RESTABLECIMIENTO Y GARANTIA DE DERECHOS</t>
  </si>
  <si>
    <t>MODELO PARA EL DESARROLLO DE LAS RELACIONES ESTRATEGICAS DEL DISTRITO CAPITAL CON ACTORES POLITICOS Y SOCIALES</t>
  </si>
  <si>
    <t>SISTEMA DISTRITAL DE DERECHOS HUMANOS</t>
  </si>
  <si>
    <t>CODIGO</t>
  </si>
  <si>
    <t>NOMBRE PROYECTO</t>
  </si>
  <si>
    <t>IMPLEMETACIÓN DEL SISTEMAS DISTRITAL DE JUSTICIA</t>
  </si>
  <si>
    <t xml:space="preserve">CONSTRUCCIÓN DE UNA BOGOTÁ QUE VIVE LOS DERECHOS HUMANOS </t>
  </si>
  <si>
    <t>PREVENCIÓN Y CONTROL DEL DELITO EN EL DISTRITO CAPITAL</t>
  </si>
  <si>
    <t>FORTALECIMIENTO DE LA CAPACIDAD INSTITUCIONAL DE LAS ALCALDÍAS LOCALES</t>
  </si>
  <si>
    <t>FORTALECIMIENTO DE LA CAPACIDAD INSTITUCIONAL</t>
  </si>
  <si>
    <t>PROMOCIÓN Y VISIBILIZACIÓN DE LOS DERECHOS DE LOS GRUPOS ÉTNICOS EN EL DISTRITO CAPITAL</t>
  </si>
  <si>
    <t>FORTALECIMIENTO DE LAS RELACIONES ESTRATÉGICAS DEL DISTRITO CAPITAL CON ACTORES POLÍTICOS Y SOCIALES</t>
  </si>
  <si>
    <t>IMPLEMENTACIÓN DEL MODELO DE GESTIÓN DE TÉCNOLOGIA DE LA INFORMACIÓN PARA EL FORTALECIMIENTO INSTITUCIONAL</t>
  </si>
  <si>
    <t>DEPENDENCIA</t>
  </si>
  <si>
    <t>ALCALDIA LOCAL DE USAQUEN</t>
  </si>
  <si>
    <t>ALCALDE/SA LOCAL DE USAQUEN</t>
  </si>
  <si>
    <t>ALCALDIA LOCAL DE CHAPINERO</t>
  </si>
  <si>
    <t>ALCALDE/SA LOCAL DE CHAPINERO</t>
  </si>
  <si>
    <t>ALCALDIA LOCAL DE SANTAFE</t>
  </si>
  <si>
    <t>ALCALDE/SA LOCAL DE SANTAFE</t>
  </si>
  <si>
    <t>ALCALDIA LOCAL DE SAN CRISTOBAL</t>
  </si>
  <si>
    <t>ALCALDE/SA LOCAL DE SAN CRISTOBAL</t>
  </si>
  <si>
    <t>ALCALDIA LOCAL DE USME</t>
  </si>
  <si>
    <t>ALCALDE/SA LOCAL DE USME</t>
  </si>
  <si>
    <t>ALCALDIA LOCAL DE TUNJUELITO</t>
  </si>
  <si>
    <t>ALCALDE/SA LOCAL DE TUNJUELITO</t>
  </si>
  <si>
    <t>ALCALDIA LOCAL DE BOSA</t>
  </si>
  <si>
    <t>ALCALDE/SA LOCAL DE BOSA</t>
  </si>
  <si>
    <t>ALCALDIA LOCAL DE KENNEDY</t>
  </si>
  <si>
    <t>ALCALDE/SA LOCAL DE KENNEDY</t>
  </si>
  <si>
    <t>ALCALDIA LOCAL DE FONTIBON</t>
  </si>
  <si>
    <t>ALCALDE/SA LOCAL DE FONTIBON</t>
  </si>
  <si>
    <t>ALCALDIA LOCAL DE ENGATIVA</t>
  </si>
  <si>
    <t>ALCALDE/SA LOCAL DE ENGATIVA</t>
  </si>
  <si>
    <t>ALCALDIA LOCAL DE SUBA</t>
  </si>
  <si>
    <t>ALCALDE/SA LOCAL DE SUBA</t>
  </si>
  <si>
    <t>ALCALDIA LOCAL DE BARRIOS UNIDOS</t>
  </si>
  <si>
    <t>ALCALDE/SA LOCAL DE BARRIOS UNIDOS</t>
  </si>
  <si>
    <t>ALCALDIA LOCAL DE TEUSAQUILLO</t>
  </si>
  <si>
    <t>ALCALDE/SA LOCAL DE TEUSAQUILLO</t>
  </si>
  <si>
    <t>ALCALDIA LOCAL DE LOS MARTIRES</t>
  </si>
  <si>
    <t>ALCALDE/SA LOCAL DE LOS MARTIRES</t>
  </si>
  <si>
    <t>ALCALDIA LOCAL DE ANTONIO NARIÑO</t>
  </si>
  <si>
    <t>ALCALDE/SA LOCAL DE ANTONIO NARIÑO</t>
  </si>
  <si>
    <t xml:space="preserve">ALCALDIA LOCAL DE PUENTE ARANDA </t>
  </si>
  <si>
    <t xml:space="preserve">ALCALDE/SA LOCAL DE PUENTE ARANDA </t>
  </si>
  <si>
    <t>ALCALDIA LOCAL DE LA CANDELARIA</t>
  </si>
  <si>
    <t>ALCALDE/SA LOCAL DE LA CANDELARIA</t>
  </si>
  <si>
    <t>ALCALDIA LOCAL DE RAFAEL URIBE URIBE</t>
  </si>
  <si>
    <t>ALCALDE/SA LOCAL DE RAFAEL URIBE URIBE</t>
  </si>
  <si>
    <t>ALCALDIA LOCAL DE CIUDAD BOLIVAR</t>
  </si>
  <si>
    <t>ALCALDE/SA LOCAL DE CIUDAD BOLIVAR</t>
  </si>
  <si>
    <t>ALCALDIA LOCAL DE SUMAPAZ</t>
  </si>
  <si>
    <t>ALCALDE/SA LOCAL DE SUMAPAZ</t>
  </si>
  <si>
    <t>Según la matriz del visor MUSI reportada por la Secretaría Distrital de Planeación, la Alcaldía Local logró un avance físico durante la vigencia del 84,3%.</t>
  </si>
  <si>
    <t>Se incorporan los resultados de la meta "Lograr el 65% de avance en el cumplimiento físico del Plan de Desarrollo Local" toda vez que la Secretaría Distrital de Planeación remitió el soporte del cumplimiento de la metas hasta el día 03 de febrero, así las cosas la Alcalía Local obtuvo por resultado de gestión para: IV trimestre 91%  y 87% con la gestión acumulada de la vigencia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</si>
</sst>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00&quot;    &quot;;\-* #,##0.00&quot;    &quot;;* \-#&quot;    &quot;;@\ "/>
    <numFmt numFmtId="165" formatCode="0.0%"/>
  </numFmts>
  <fonts count="37" x14ac:knownFonts="1">
    <font>
      <sz val="11"/>
      <color theme="1"/>
      <name val="Calibri"/>
      <family val="2"/>
      <scheme val="minor"/>
    </font>
    <font>
      <b/>
      <sz val="10"/>
      <name val="Arial"/>
      <family val="2"/>
    </font>
    <font>
      <sz val="10"/>
      <name val="Arial"/>
      <family val="2"/>
    </font>
    <font>
      <sz val="10"/>
      <color indexed="8"/>
      <name val="Arial"/>
      <family val="2"/>
    </font>
    <font>
      <b/>
      <sz val="10"/>
      <color indexed="8"/>
      <name val="Arial"/>
      <family val="2"/>
    </font>
    <font>
      <sz val="8"/>
      <color indexed="81"/>
      <name val="Tahoma"/>
      <family val="2"/>
    </font>
    <font>
      <b/>
      <sz val="8"/>
      <color indexed="81"/>
      <name val="Tahoma"/>
      <family val="2"/>
    </font>
    <font>
      <sz val="14"/>
      <name val="Arial Narrow"/>
      <family val="2"/>
    </font>
    <font>
      <b/>
      <sz val="11"/>
      <name val="Arial"/>
      <family val="2"/>
    </font>
    <font>
      <b/>
      <sz val="12"/>
      <name val="Arial"/>
      <family val="2"/>
    </font>
    <font>
      <b/>
      <sz val="22"/>
      <name val="Arial"/>
      <family val="2"/>
    </font>
    <font>
      <b/>
      <sz val="11"/>
      <color indexed="16"/>
      <name val="Arial"/>
      <family val="2"/>
    </font>
    <font>
      <sz val="12"/>
      <name val="Arial"/>
      <family val="2"/>
    </font>
    <font>
      <sz val="20"/>
      <name val="Arial"/>
      <family val="2"/>
    </font>
    <font>
      <sz val="11"/>
      <color theme="1"/>
      <name val="Calibri"/>
      <family val="2"/>
      <scheme val="minor"/>
    </font>
    <font>
      <sz val="10"/>
      <color theme="1"/>
      <name val="Calibri"/>
      <family val="2"/>
      <scheme val="minor"/>
    </font>
    <font>
      <sz val="10"/>
      <color theme="1"/>
      <name val="Arial"/>
      <family val="2"/>
    </font>
    <font>
      <b/>
      <sz val="10"/>
      <color theme="1"/>
      <name val="Calibri"/>
      <family val="2"/>
      <scheme val="minor"/>
    </font>
    <font>
      <sz val="11"/>
      <color theme="1"/>
      <name val="Arial"/>
      <family val="2"/>
    </font>
    <font>
      <sz val="12"/>
      <color theme="1"/>
      <name val="Arial"/>
      <family val="2"/>
    </font>
    <font>
      <sz val="14"/>
      <color theme="1"/>
      <name val="Arial Narrow"/>
      <family val="2"/>
    </font>
    <font>
      <sz val="14"/>
      <color rgb="FFFF0000"/>
      <name val="Arial Narrow"/>
      <family val="2"/>
    </font>
    <font>
      <b/>
      <sz val="28"/>
      <color theme="1"/>
      <name val="Arial"/>
      <family val="2"/>
    </font>
    <font>
      <b/>
      <sz val="26"/>
      <color theme="1"/>
      <name val="Arial"/>
      <family val="2"/>
    </font>
    <font>
      <b/>
      <sz val="10"/>
      <color theme="1"/>
      <name val="Arial"/>
      <family val="2"/>
    </font>
    <font>
      <b/>
      <sz val="20"/>
      <color theme="1"/>
      <name val="Arial"/>
      <family val="2"/>
    </font>
    <font>
      <b/>
      <sz val="18"/>
      <color theme="1"/>
      <name val="Calibri"/>
      <family val="2"/>
      <scheme val="minor"/>
    </font>
    <font>
      <b/>
      <sz val="11"/>
      <color theme="1"/>
      <name val="Arial"/>
      <family val="2"/>
    </font>
    <font>
      <sz val="14"/>
      <name val="Arial"/>
      <family val="2"/>
    </font>
    <font>
      <b/>
      <sz val="12"/>
      <color theme="1"/>
      <name val="Arial"/>
      <family val="2"/>
    </font>
    <font>
      <sz val="12"/>
      <color rgb="FF000000"/>
      <name val="Arial"/>
      <family val="2"/>
    </font>
    <font>
      <b/>
      <sz val="12"/>
      <color rgb="FF0070C0"/>
      <name val="Arial"/>
      <family val="2"/>
    </font>
    <font>
      <sz val="12"/>
      <color rgb="FF0070C0"/>
      <name val="Arial"/>
      <family val="2"/>
    </font>
    <font>
      <sz val="14"/>
      <color rgb="FF0070C0"/>
      <name val="Arial"/>
      <family val="2"/>
    </font>
    <font>
      <b/>
      <sz val="16"/>
      <name val="Arial"/>
      <family val="2"/>
    </font>
    <font>
      <b/>
      <sz val="16"/>
      <color theme="1"/>
      <name val="Calibri"/>
      <family val="2"/>
      <scheme val="minor"/>
    </font>
    <font>
      <sz val="12"/>
      <color rgb="FF0070C0"/>
      <name val="Garamond"/>
      <family val="1"/>
    </font>
  </fonts>
  <fills count="25">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indexed="9"/>
        <bgColor indexed="64"/>
      </patternFill>
    </fill>
    <fill>
      <patternFill patternType="solid">
        <fgColor theme="0"/>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00B050"/>
        <bgColor indexed="64"/>
      </patternFill>
    </fill>
    <fill>
      <patternFill patternType="solid">
        <fgColor theme="6"/>
        <bgColor indexed="64"/>
      </patternFill>
    </fill>
    <fill>
      <patternFill patternType="solid">
        <fgColor rgb="FF0070C0"/>
        <bgColor indexed="64"/>
      </patternFill>
    </fill>
    <fill>
      <patternFill patternType="solid">
        <fgColor theme="0" tint="-0.249977111117893"/>
        <bgColor indexed="64"/>
      </patternFill>
    </fill>
    <fill>
      <patternFill patternType="solid">
        <fgColor theme="8"/>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9"/>
        <bgColor indexed="64"/>
      </patternFill>
    </fill>
    <fill>
      <patternFill patternType="solid">
        <fgColor rgb="FF92D05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rgb="FF000000"/>
      </left>
      <right style="thin">
        <color rgb="FF000000"/>
      </right>
      <top style="thin">
        <color rgb="FF000000"/>
      </top>
      <bottom/>
      <diagonal/>
    </border>
  </borders>
  <cellStyleXfs count="9">
    <xf numFmtId="0" fontId="0" fillId="0" borderId="0"/>
    <xf numFmtId="0" fontId="2" fillId="2" borderId="0" applyNumberFormat="0" applyBorder="0" applyAlignment="0" applyProtection="0"/>
    <xf numFmtId="164" fontId="2" fillId="0" borderId="0" applyFill="0" applyBorder="0" applyAlignment="0" applyProtection="0"/>
    <xf numFmtId="0" fontId="2" fillId="0" borderId="0"/>
    <xf numFmtId="9" fontId="14" fillId="0" borderId="0" applyFont="0" applyFill="0" applyBorder="0" applyAlignment="0" applyProtection="0"/>
    <xf numFmtId="9" fontId="2" fillId="0" borderId="0" applyFill="0" applyBorder="0" applyAlignment="0" applyProtection="0"/>
    <xf numFmtId="9" fontId="2" fillId="0" borderId="0" applyFill="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268">
    <xf numFmtId="0" fontId="0" fillId="0" borderId="0" xfId="0"/>
    <xf numFmtId="0" fontId="15" fillId="6" borderId="0" xfId="0" applyFont="1" applyFill="1"/>
    <xf numFmtId="0" fontId="2" fillId="6" borderId="0" xfId="0" applyFont="1" applyFill="1" applyBorder="1" applyAlignment="1">
      <alignment horizontal="left" vertical="center" wrapText="1"/>
    </xf>
    <xf numFmtId="0" fontId="15" fillId="6" borderId="0" xfId="0" applyFont="1" applyFill="1" applyAlignment="1">
      <alignment horizontal="center"/>
    </xf>
    <xf numFmtId="0" fontId="1" fillId="7" borderId="1"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6" fillId="6" borderId="0" xfId="0" applyFont="1" applyFill="1" applyBorder="1" applyAlignment="1">
      <alignment vertical="center" wrapText="1"/>
    </xf>
    <xf numFmtId="0" fontId="16" fillId="6" borderId="0" xfId="0" applyFont="1" applyFill="1"/>
    <xf numFmtId="0" fontId="15" fillId="6" borderId="0" xfId="0" applyFont="1" applyFill="1" applyAlignment="1">
      <alignment vertical="top" wrapText="1"/>
    </xf>
    <xf numFmtId="0" fontId="17" fillId="6" borderId="0" xfId="0" applyFont="1" applyFill="1" applyBorder="1" applyAlignment="1">
      <alignment vertical="center"/>
    </xf>
    <xf numFmtId="0" fontId="15" fillId="6" borderId="0" xfId="0" applyFont="1" applyFill="1" applyBorder="1"/>
    <xf numFmtId="0" fontId="18" fillId="0" borderId="3" xfId="0" applyFont="1" applyFill="1" applyBorder="1" applyAlignment="1">
      <alignment horizontal="justify" vertical="center" wrapText="1"/>
    </xf>
    <xf numFmtId="0" fontId="18" fillId="0" borderId="1" xfId="0" applyFont="1" applyFill="1" applyBorder="1" applyAlignment="1">
      <alignment horizontal="center" vertical="center" wrapText="1"/>
    </xf>
    <xf numFmtId="0" fontId="0" fillId="0" borderId="0" xfId="0" applyAlignment="1">
      <alignment wrapText="1"/>
    </xf>
    <xf numFmtId="0" fontId="18" fillId="0" borderId="4"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18" fillId="0" borderId="5" xfId="0" applyFont="1" applyFill="1" applyBorder="1" applyAlignment="1">
      <alignment horizontal="justify" vertical="center" wrapText="1"/>
    </xf>
    <xf numFmtId="0" fontId="18" fillId="0" borderId="6" xfId="0" applyFont="1" applyFill="1" applyBorder="1" applyAlignment="1">
      <alignment horizontal="justify" vertical="center" wrapText="1"/>
    </xf>
    <xf numFmtId="0" fontId="18" fillId="0" borderId="2" xfId="0" applyFont="1" applyFill="1" applyBorder="1" applyAlignment="1">
      <alignment horizontal="justify" vertical="center" wrapText="1"/>
    </xf>
    <xf numFmtId="0" fontId="0" fillId="0" borderId="0" xfId="0" applyAlignment="1">
      <alignment horizontal="center"/>
    </xf>
    <xf numFmtId="0" fontId="0" fillId="0" borderId="0" xfId="0" applyAlignment="1">
      <alignment horizontal="center" vertical="center"/>
    </xf>
    <xf numFmtId="0" fontId="3" fillId="6" borderId="0" xfId="0" applyFont="1" applyFill="1" applyBorder="1" applyAlignment="1">
      <alignment horizontal="center"/>
    </xf>
    <xf numFmtId="0" fontId="19" fillId="0" borderId="0" xfId="0" applyFont="1" applyAlignment="1">
      <alignment horizontal="justify"/>
    </xf>
    <xf numFmtId="0" fontId="20" fillId="9" borderId="7" xfId="0" applyFont="1" applyFill="1" applyBorder="1" applyAlignment="1">
      <alignment horizontal="justify" vertical="center" wrapText="1"/>
    </xf>
    <xf numFmtId="0" fontId="20" fillId="6" borderId="7" xfId="0" applyFont="1" applyFill="1" applyBorder="1" applyAlignment="1">
      <alignment horizontal="justify" vertical="center" wrapText="1"/>
    </xf>
    <xf numFmtId="0" fontId="7" fillId="10" borderId="1" xfId="0" applyFont="1" applyFill="1" applyBorder="1" applyAlignment="1">
      <alignment horizontal="center" vertical="center" wrapText="1"/>
    </xf>
    <xf numFmtId="0" fontId="7" fillId="10" borderId="1" xfId="0" applyFont="1" applyFill="1" applyBorder="1" applyAlignment="1">
      <alignment horizontal="justify" vertical="center" wrapText="1"/>
    </xf>
    <xf numFmtId="0" fontId="20" fillId="10" borderId="7" xfId="0" applyFont="1" applyFill="1" applyBorder="1" applyAlignment="1">
      <alignment horizontal="justify" vertical="center" wrapText="1"/>
    </xf>
    <xf numFmtId="0" fontId="20" fillId="10" borderId="8" xfId="0" applyFont="1" applyFill="1" applyBorder="1" applyAlignment="1">
      <alignment horizontal="justify" vertical="center" wrapText="1"/>
    </xf>
    <xf numFmtId="0" fontId="7" fillId="11" borderId="9" xfId="0" applyFont="1" applyFill="1" applyBorder="1" applyAlignment="1">
      <alignment horizontal="justify" vertical="center" wrapText="1"/>
    </xf>
    <xf numFmtId="0" fontId="7" fillId="11" borderId="7" xfId="0" applyFont="1" applyFill="1" applyBorder="1" applyAlignment="1">
      <alignment horizontal="justify" vertical="center" wrapText="1"/>
    </xf>
    <xf numFmtId="0" fontId="7" fillId="12" borderId="1" xfId="0" applyFont="1" applyFill="1" applyBorder="1" applyAlignment="1">
      <alignment horizontal="justify" vertical="center" wrapText="1"/>
    </xf>
    <xf numFmtId="0" fontId="7" fillId="12" borderId="7" xfId="0" applyFont="1" applyFill="1" applyBorder="1" applyAlignment="1">
      <alignment horizontal="justify" vertical="center" wrapText="1"/>
    </xf>
    <xf numFmtId="0" fontId="7" fillId="13" borderId="7" xfId="0" applyFont="1" applyFill="1" applyBorder="1" applyAlignment="1">
      <alignment horizontal="justify" vertical="center" wrapText="1"/>
    </xf>
    <xf numFmtId="0" fontId="20" fillId="13" borderId="10" xfId="0" applyFont="1" applyFill="1" applyBorder="1" applyAlignment="1">
      <alignment horizontal="justify" vertical="center" wrapText="1"/>
    </xf>
    <xf numFmtId="0" fontId="20" fillId="13" borderId="7" xfId="0" applyFont="1" applyFill="1" applyBorder="1" applyAlignment="1">
      <alignment horizontal="justify" vertical="center" wrapText="1"/>
    </xf>
    <xf numFmtId="0" fontId="7" fillId="13" borderId="1" xfId="0" applyFont="1" applyFill="1" applyBorder="1" applyAlignment="1">
      <alignment vertical="center" wrapText="1"/>
    </xf>
    <xf numFmtId="0" fontId="20" fillId="14" borderId="9" xfId="0" applyFont="1" applyFill="1" applyBorder="1" applyAlignment="1">
      <alignment horizontal="justify" vertical="center" wrapText="1"/>
    </xf>
    <xf numFmtId="0" fontId="20" fillId="14" borderId="7" xfId="0" applyFont="1" applyFill="1" applyBorder="1" applyAlignment="1">
      <alignment horizontal="justify" vertical="center" wrapText="1"/>
    </xf>
    <xf numFmtId="0" fontId="7" fillId="14" borderId="7" xfId="0" applyFont="1" applyFill="1" applyBorder="1" applyAlignment="1">
      <alignment horizontal="justify" vertical="center" wrapText="1"/>
    </xf>
    <xf numFmtId="0" fontId="21" fillId="14" borderId="7" xfId="0" applyFont="1" applyFill="1" applyBorder="1" applyAlignment="1">
      <alignment horizontal="justify" vertical="center" wrapText="1"/>
    </xf>
    <xf numFmtId="0" fontId="20" fillId="14" borderId="11" xfId="0" applyFont="1" applyFill="1" applyBorder="1" applyAlignment="1">
      <alignment horizontal="left" vertical="center" wrapText="1"/>
    </xf>
    <xf numFmtId="0" fontId="20" fillId="14" borderId="8" xfId="0" applyFont="1" applyFill="1" applyBorder="1" applyAlignment="1">
      <alignment horizontal="justify" vertical="center" wrapText="1"/>
    </xf>
    <xf numFmtId="0" fontId="7" fillId="14" borderId="9" xfId="0" applyFont="1" applyFill="1" applyBorder="1" applyAlignment="1">
      <alignment horizontal="justify" vertical="center" wrapText="1"/>
    </xf>
    <xf numFmtId="0" fontId="7" fillId="14" borderId="8" xfId="0" applyFont="1" applyFill="1" applyBorder="1" applyAlignment="1">
      <alignment horizontal="justify" vertical="center" wrapText="1"/>
    </xf>
    <xf numFmtId="0" fontId="1" fillId="7" borderId="2" xfId="0" applyFont="1" applyFill="1" applyBorder="1" applyAlignment="1">
      <alignment horizontal="center" vertical="center" wrapText="1"/>
    </xf>
    <xf numFmtId="0" fontId="17" fillId="7" borderId="2" xfId="0" applyFont="1" applyFill="1" applyBorder="1"/>
    <xf numFmtId="9" fontId="2" fillId="6" borderId="0" xfId="4" applyFont="1" applyFill="1" applyBorder="1" applyAlignment="1">
      <alignment horizontal="center" vertical="center" wrapText="1"/>
    </xf>
    <xf numFmtId="0" fontId="0" fillId="0" borderId="0" xfId="0" applyBorder="1"/>
    <xf numFmtId="0" fontId="8" fillId="6" borderId="1" xfId="0" applyFont="1" applyFill="1" applyBorder="1" applyAlignment="1">
      <alignment vertical="center" wrapText="1"/>
    </xf>
    <xf numFmtId="0" fontId="17" fillId="6" borderId="0" xfId="0" applyFont="1" applyFill="1" applyBorder="1" applyAlignment="1">
      <alignment vertical="top" wrapText="1"/>
    </xf>
    <xf numFmtId="0" fontId="17" fillId="6" borderId="0" xfId="0" applyFont="1" applyFill="1" applyBorder="1" applyAlignment="1">
      <alignment horizontal="center" vertical="center" wrapText="1"/>
    </xf>
    <xf numFmtId="0" fontId="16" fillId="6" borderId="13" xfId="0" applyFont="1" applyFill="1" applyBorder="1" applyAlignment="1" applyProtection="1">
      <alignment horizontal="center" vertical="center" wrapText="1"/>
      <protection locked="0"/>
    </xf>
    <xf numFmtId="0" fontId="1" fillId="7" borderId="7"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16" borderId="2" xfId="0" applyFont="1" applyFill="1" applyBorder="1" applyAlignment="1">
      <alignment horizontal="center" vertical="center" wrapText="1"/>
    </xf>
    <xf numFmtId="0" fontId="1" fillId="17" borderId="2"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1" fillId="15" borderId="2" xfId="0" applyFont="1" applyFill="1" applyBorder="1" applyAlignment="1">
      <alignment horizontal="center" vertical="center" wrapText="1"/>
    </xf>
    <xf numFmtId="0" fontId="1" fillId="15" borderId="14" xfId="0" applyFont="1" applyFill="1" applyBorder="1" applyAlignment="1">
      <alignment horizontal="center" vertical="center" wrapText="1"/>
    </xf>
    <xf numFmtId="0" fontId="1" fillId="18" borderId="15" xfId="0" applyFont="1" applyFill="1" applyBorder="1" applyAlignment="1">
      <alignment horizontal="center" vertical="center" wrapText="1"/>
    </xf>
    <xf numFmtId="0" fontId="1" fillId="18" borderId="15" xfId="0" applyFont="1" applyFill="1" applyBorder="1" applyAlignment="1">
      <alignment vertical="center" wrapText="1"/>
    </xf>
    <xf numFmtId="0" fontId="1" fillId="18" borderId="16" xfId="0" applyFont="1" applyFill="1" applyBorder="1" applyAlignment="1">
      <alignment horizontal="center" vertical="center" wrapText="1"/>
    </xf>
    <xf numFmtId="0" fontId="1" fillId="18" borderId="6" xfId="0" applyFont="1" applyFill="1" applyBorder="1" applyAlignment="1">
      <alignment horizontal="center" vertical="center" wrapText="1"/>
    </xf>
    <xf numFmtId="0" fontId="1" fillId="19" borderId="17" xfId="0" applyFont="1" applyFill="1" applyBorder="1" applyAlignment="1">
      <alignment vertical="center" wrapText="1"/>
    </xf>
    <xf numFmtId="0" fontId="1" fillId="20" borderId="18" xfId="0" applyFont="1" applyFill="1" applyBorder="1" applyAlignment="1">
      <alignment vertical="center" wrapText="1"/>
    </xf>
    <xf numFmtId="0" fontId="1" fillId="20" borderId="19" xfId="0" applyFont="1" applyFill="1" applyBorder="1" applyAlignment="1">
      <alignment vertical="center" wrapText="1"/>
    </xf>
    <xf numFmtId="0" fontId="15" fillId="6" borderId="0" xfId="0" applyFont="1" applyFill="1" applyAlignment="1">
      <alignment horizontal="justify" vertical="center" wrapText="1"/>
    </xf>
    <xf numFmtId="0" fontId="16" fillId="6" borderId="0" xfId="0" applyFont="1" applyFill="1" applyBorder="1" applyAlignment="1">
      <alignment horizontal="justify" vertical="center" wrapText="1"/>
    </xf>
    <xf numFmtId="0" fontId="16" fillId="6" borderId="7" xfId="0" applyFont="1" applyFill="1" applyBorder="1" applyAlignment="1">
      <alignment horizontal="justify" vertical="center" wrapText="1"/>
    </xf>
    <xf numFmtId="0" fontId="0" fillId="0" borderId="0" xfId="0" applyAlignment="1">
      <alignment horizontal="justify" vertical="center" wrapText="1"/>
    </xf>
    <xf numFmtId="0" fontId="1" fillId="7" borderId="12"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11" fillId="21" borderId="21" xfId="0" applyFont="1" applyFill="1" applyBorder="1" applyAlignment="1">
      <alignment horizontal="center" vertical="center" wrapText="1"/>
    </xf>
    <xf numFmtId="0" fontId="1" fillId="7" borderId="22" xfId="0" applyFont="1" applyFill="1" applyBorder="1" applyAlignment="1">
      <alignment horizontal="center" vertical="center" wrapText="1"/>
    </xf>
    <xf numFmtId="9" fontId="22" fillId="6" borderId="23" xfId="4" applyFont="1" applyFill="1" applyBorder="1" applyAlignment="1" applyProtection="1">
      <alignment horizontal="center" vertical="center" wrapText="1"/>
    </xf>
    <xf numFmtId="0" fontId="0" fillId="0" borderId="13" xfId="0" applyBorder="1"/>
    <xf numFmtId="0" fontId="16" fillId="6" borderId="13" xfId="0" applyFont="1" applyFill="1" applyBorder="1" applyAlignment="1" applyProtection="1">
      <alignment vertical="center" wrapText="1"/>
    </xf>
    <xf numFmtId="165" fontId="15" fillId="6" borderId="0" xfId="4" applyNumberFormat="1" applyFont="1" applyFill="1"/>
    <xf numFmtId="165" fontId="2" fillId="7" borderId="25" xfId="4" applyNumberFormat="1" applyFont="1" applyFill="1" applyBorder="1" applyAlignment="1">
      <alignment horizontal="center" vertical="center" wrapText="1"/>
    </xf>
    <xf numFmtId="165" fontId="2" fillId="7" borderId="26" xfId="4" applyNumberFormat="1" applyFont="1" applyFill="1" applyBorder="1" applyAlignment="1">
      <alignment horizontal="center" vertical="center" wrapText="1"/>
    </xf>
    <xf numFmtId="165" fontId="16" fillId="6" borderId="0" xfId="4" applyNumberFormat="1" applyFont="1" applyFill="1" applyBorder="1" applyAlignment="1">
      <alignment vertical="center" wrapText="1"/>
    </xf>
    <xf numFmtId="165" fontId="16" fillId="6" borderId="27" xfId="4" applyNumberFormat="1" applyFont="1" applyFill="1" applyBorder="1" applyAlignment="1">
      <alignment horizontal="center" vertical="center" wrapText="1"/>
    </xf>
    <xf numFmtId="165" fontId="16" fillId="6" borderId="12" xfId="4" applyNumberFormat="1" applyFont="1" applyFill="1" applyBorder="1" applyAlignment="1">
      <alignment horizontal="center" vertical="top" wrapText="1"/>
    </xf>
    <xf numFmtId="165" fontId="16" fillId="6" borderId="12" xfId="4" applyNumberFormat="1" applyFont="1" applyFill="1" applyBorder="1" applyAlignment="1">
      <alignment horizontal="center" vertical="center" wrapText="1"/>
    </xf>
    <xf numFmtId="165" fontId="14" fillId="0" borderId="0" xfId="4" applyNumberFormat="1" applyFont="1"/>
    <xf numFmtId="0" fontId="12" fillId="5" borderId="21" xfId="0" applyFont="1" applyFill="1" applyBorder="1" applyAlignment="1" applyProtection="1">
      <alignment horizontal="center" vertical="center" wrapText="1"/>
    </xf>
    <xf numFmtId="14" fontId="12" fillId="5" borderId="1" xfId="0" applyNumberFormat="1" applyFont="1" applyFill="1" applyBorder="1" applyAlignment="1" applyProtection="1">
      <alignment horizontal="center" vertical="center" wrapText="1"/>
    </xf>
    <xf numFmtId="165" fontId="13" fillId="24" borderId="38" xfId="4" applyNumberFormat="1" applyFont="1" applyFill="1" applyBorder="1" applyAlignment="1" applyProtection="1">
      <alignment horizontal="center" vertical="center" wrapText="1"/>
    </xf>
    <xf numFmtId="0" fontId="17" fillId="6" borderId="0" xfId="0" applyFont="1" applyFill="1" applyBorder="1" applyAlignment="1">
      <alignment horizontal="center" vertical="center"/>
    </xf>
    <xf numFmtId="0" fontId="9" fillId="0" borderId="1" xfId="0" applyFont="1" applyFill="1" applyBorder="1" applyAlignment="1" applyProtection="1">
      <alignment horizontal="center" vertical="center" wrapText="1"/>
    </xf>
    <xf numFmtId="0" fontId="19" fillId="0" borderId="1" xfId="0" applyFont="1" applyFill="1" applyBorder="1" applyAlignment="1" applyProtection="1">
      <alignment vertical="center" wrapText="1"/>
    </xf>
    <xf numFmtId="0" fontId="12" fillId="0" borderId="1" xfId="0" applyFont="1" applyFill="1" applyBorder="1" applyAlignment="1" applyProtection="1">
      <alignment horizontal="left" vertical="center" wrapText="1"/>
    </xf>
    <xf numFmtId="165" fontId="28" fillId="0" borderId="1" xfId="4"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9" fontId="12" fillId="0" borderId="1" xfId="0" applyNumberFormat="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xf>
    <xf numFmtId="9" fontId="19" fillId="0" borderId="1" xfId="0" applyNumberFormat="1" applyFont="1" applyFill="1" applyBorder="1" applyAlignment="1" applyProtection="1">
      <alignment horizontal="center" vertical="center"/>
    </xf>
    <xf numFmtId="9" fontId="29" fillId="0" borderId="1" xfId="0" applyNumberFormat="1" applyFont="1" applyFill="1" applyBorder="1" applyAlignment="1" applyProtection="1">
      <alignment horizontal="center" vertical="center"/>
    </xf>
    <xf numFmtId="0" fontId="19" fillId="0" borderId="1" xfId="0" applyFont="1" applyFill="1" applyBorder="1" applyAlignment="1" applyProtection="1">
      <alignment horizontal="center" vertical="center" wrapText="1"/>
    </xf>
    <xf numFmtId="0" fontId="19" fillId="0" borderId="0" xfId="0" applyFont="1" applyFill="1"/>
    <xf numFmtId="9" fontId="12" fillId="0" borderId="1" xfId="0" applyNumberFormat="1" applyFont="1" applyFill="1" applyBorder="1" applyAlignment="1" applyProtection="1">
      <alignment horizontal="left" vertical="center" wrapText="1"/>
    </xf>
    <xf numFmtId="9" fontId="9" fillId="0" borderId="1" xfId="0" applyNumberFormat="1" applyFont="1" applyFill="1" applyBorder="1" applyAlignment="1" applyProtection="1">
      <alignment horizontal="center" vertical="center"/>
    </xf>
    <xf numFmtId="0" fontId="30" fillId="0" borderId="1" xfId="0" applyFont="1" applyFill="1" applyBorder="1" applyAlignment="1" applyProtection="1">
      <alignment vertical="center" wrapText="1"/>
    </xf>
    <xf numFmtId="3" fontId="19" fillId="0" borderId="1" xfId="0" applyNumberFormat="1" applyFont="1" applyFill="1" applyBorder="1" applyAlignment="1" applyProtection="1">
      <alignment horizontal="center" vertical="center"/>
    </xf>
    <xf numFmtId="9" fontId="19" fillId="0" borderId="1" xfId="0" applyNumberFormat="1" applyFont="1" applyFill="1" applyBorder="1" applyAlignment="1" applyProtection="1">
      <alignment horizontal="center" vertical="center" wrapText="1"/>
    </xf>
    <xf numFmtId="0" fontId="30" fillId="0" borderId="1" xfId="0" applyFont="1" applyFill="1" applyBorder="1" applyAlignment="1" applyProtection="1">
      <alignment horizontal="center" vertical="center" wrapText="1"/>
    </xf>
    <xf numFmtId="1" fontId="12" fillId="0" borderId="1" xfId="0" applyNumberFormat="1" applyFont="1" applyFill="1" applyBorder="1" applyAlignment="1" applyProtection="1">
      <alignment horizontal="center" vertical="center" wrapText="1"/>
    </xf>
    <xf numFmtId="0" fontId="19" fillId="0" borderId="1" xfId="0" applyFont="1" applyFill="1" applyBorder="1" applyProtection="1"/>
    <xf numFmtId="0" fontId="19" fillId="0" borderId="1" xfId="0" applyNumberFormat="1" applyFont="1" applyFill="1" applyBorder="1" applyAlignment="1" applyProtection="1">
      <alignment horizontal="center" vertical="center" wrapText="1"/>
    </xf>
    <xf numFmtId="0" fontId="19" fillId="0" borderId="1" xfId="0" applyFont="1" applyFill="1" applyBorder="1" applyAlignment="1" applyProtection="1">
      <alignment horizontal="justify" vertical="center" wrapText="1"/>
      <protection locked="0"/>
    </xf>
    <xf numFmtId="0" fontId="19" fillId="0" borderId="1" xfId="0" applyFont="1" applyFill="1" applyBorder="1" applyAlignment="1" applyProtection="1">
      <alignment horizontal="center" vertical="center" wrapText="1"/>
      <protection locked="0"/>
    </xf>
    <xf numFmtId="9" fontId="12" fillId="0" borderId="1" xfId="4" applyFont="1" applyFill="1" applyBorder="1" applyAlignment="1" applyProtection="1">
      <alignment horizontal="center" vertical="center" wrapText="1"/>
    </xf>
    <xf numFmtId="0" fontId="31" fillId="0" borderId="1" xfId="0" applyFont="1" applyFill="1" applyBorder="1" applyAlignment="1" applyProtection="1">
      <alignment horizontal="center" vertical="center" wrapText="1"/>
    </xf>
    <xf numFmtId="0" fontId="32" fillId="0" borderId="1" xfId="0" applyFont="1" applyFill="1" applyBorder="1" applyAlignment="1" applyProtection="1">
      <alignment vertical="center" wrapText="1"/>
    </xf>
    <xf numFmtId="0" fontId="32" fillId="0" borderId="1" xfId="0" applyFont="1" applyFill="1" applyBorder="1" applyAlignment="1" applyProtection="1">
      <alignment horizontal="justify" vertical="center" wrapText="1"/>
    </xf>
    <xf numFmtId="165" fontId="33" fillId="0" borderId="1" xfId="4" applyNumberFormat="1" applyFont="1" applyFill="1" applyBorder="1" applyAlignment="1" applyProtection="1">
      <alignment horizontal="center" vertical="center" wrapText="1"/>
    </xf>
    <xf numFmtId="0" fontId="32" fillId="0" borderId="1" xfId="0" applyFont="1" applyFill="1" applyBorder="1" applyAlignment="1" applyProtection="1">
      <alignment horizontal="center" vertical="center" wrapText="1"/>
    </xf>
    <xf numFmtId="9" fontId="32" fillId="0" borderId="1" xfId="0" applyNumberFormat="1" applyFont="1" applyFill="1" applyBorder="1" applyAlignment="1" applyProtection="1">
      <alignment horizontal="center" vertical="center" wrapText="1"/>
    </xf>
    <xf numFmtId="0" fontId="32" fillId="0" borderId="0" xfId="0" applyFont="1" applyFill="1"/>
    <xf numFmtId="0" fontId="32"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center" vertical="center"/>
    </xf>
    <xf numFmtId="9" fontId="32" fillId="0" borderId="1" xfId="4" applyFont="1" applyFill="1" applyBorder="1" applyAlignment="1" applyProtection="1">
      <alignment horizontal="center" vertical="center" wrapText="1"/>
    </xf>
    <xf numFmtId="0" fontId="32" fillId="0" borderId="1" xfId="4" applyNumberFormat="1" applyFont="1" applyFill="1" applyBorder="1" applyAlignment="1" applyProtection="1">
      <alignment horizontal="center" vertical="center" wrapText="1"/>
    </xf>
    <xf numFmtId="165" fontId="33" fillId="0" borderId="1" xfId="4" applyNumberFormat="1" applyFont="1" applyFill="1" applyBorder="1" applyAlignment="1" applyProtection="1">
      <alignment horizontal="center" vertical="center"/>
    </xf>
    <xf numFmtId="0" fontId="12" fillId="0" borderId="1" xfId="0" applyFont="1" applyFill="1" applyBorder="1" applyAlignment="1" applyProtection="1">
      <alignment vertical="center" wrapText="1"/>
    </xf>
    <xf numFmtId="0" fontId="12" fillId="0" borderId="1" xfId="0" applyFont="1" applyFill="1" applyBorder="1" applyAlignment="1" applyProtection="1">
      <alignment horizontal="justify" vertical="center" wrapText="1"/>
    </xf>
    <xf numFmtId="0" fontId="12" fillId="0" borderId="0" xfId="0" applyFont="1" applyFill="1"/>
    <xf numFmtId="0" fontId="19" fillId="0" borderId="1" xfId="4" applyNumberFormat="1" applyFont="1" applyFill="1" applyBorder="1" applyAlignment="1" applyProtection="1">
      <alignment horizontal="center" vertical="center" wrapText="1"/>
    </xf>
    <xf numFmtId="0" fontId="19" fillId="0" borderId="1" xfId="4" applyNumberFormat="1" applyFont="1" applyFill="1" applyBorder="1" applyAlignment="1" applyProtection="1">
      <alignment horizontal="center" vertical="center" wrapText="1"/>
      <protection locked="0"/>
    </xf>
    <xf numFmtId="9" fontId="19" fillId="0" borderId="1" xfId="0" applyNumberFormat="1" applyFont="1" applyFill="1" applyBorder="1" applyAlignment="1" applyProtection="1">
      <alignment horizontal="center" vertical="center" wrapText="1"/>
      <protection locked="0"/>
    </xf>
    <xf numFmtId="0" fontId="19" fillId="0" borderId="1" xfId="0" applyFont="1" applyFill="1" applyBorder="1" applyAlignment="1" applyProtection="1">
      <alignment horizontal="left" vertical="center" wrapText="1"/>
      <protection locked="0"/>
    </xf>
    <xf numFmtId="9" fontId="19" fillId="0" borderId="1" xfId="4" applyFont="1" applyFill="1" applyBorder="1" applyAlignment="1" applyProtection="1">
      <alignment horizontal="center" vertical="center" wrapText="1"/>
      <protection locked="0"/>
    </xf>
    <xf numFmtId="10" fontId="34" fillId="6" borderId="13" xfId="4" applyNumberFormat="1" applyFont="1" applyFill="1" applyBorder="1" applyAlignment="1" applyProtection="1">
      <alignment horizontal="center" vertical="center" wrapText="1"/>
    </xf>
    <xf numFmtId="9" fontId="2" fillId="6" borderId="13" xfId="4" applyFont="1" applyFill="1" applyBorder="1" applyAlignment="1" applyProtection="1">
      <alignment horizontal="center" vertical="center" wrapText="1"/>
    </xf>
    <xf numFmtId="0" fontId="19" fillId="6" borderId="13" xfId="0" applyFont="1" applyFill="1" applyBorder="1" applyAlignment="1" applyProtection="1">
      <alignment vertical="center" wrapText="1"/>
    </xf>
    <xf numFmtId="9" fontId="10" fillId="6" borderId="13" xfId="4" applyFont="1" applyFill="1" applyBorder="1" applyAlignment="1" applyProtection="1">
      <alignment horizontal="center" vertical="center" wrapText="1"/>
    </xf>
    <xf numFmtId="9" fontId="2" fillId="6" borderId="41" xfId="4" applyFont="1" applyFill="1" applyBorder="1" applyAlignment="1" applyProtection="1">
      <alignment vertical="center" wrapText="1"/>
    </xf>
    <xf numFmtId="9" fontId="19" fillId="0" borderId="1" xfId="4" applyNumberFormat="1" applyFont="1" applyFill="1" applyBorder="1" applyAlignment="1" applyProtection="1">
      <alignment horizontal="center" vertical="center" wrapText="1"/>
    </xf>
    <xf numFmtId="10" fontId="19" fillId="0" borderId="1" xfId="0" applyNumberFormat="1" applyFont="1" applyFill="1" applyBorder="1" applyAlignment="1" applyProtection="1">
      <alignment horizontal="center" vertical="center" wrapText="1"/>
      <protection locked="0"/>
    </xf>
    <xf numFmtId="10" fontId="19" fillId="0" borderId="1" xfId="4" applyNumberFormat="1" applyFont="1" applyFill="1" applyBorder="1" applyAlignment="1" applyProtection="1">
      <alignment horizontal="center" vertical="center" wrapText="1"/>
      <protection locked="0"/>
    </xf>
    <xf numFmtId="9" fontId="19" fillId="0" borderId="1" xfId="4" applyFont="1" applyFill="1" applyBorder="1" applyAlignment="1" applyProtection="1">
      <alignment horizontal="center" vertical="center" wrapText="1"/>
    </xf>
    <xf numFmtId="9" fontId="12" fillId="0" borderId="1" xfId="4" applyNumberFormat="1" applyFont="1" applyFill="1" applyBorder="1" applyAlignment="1" applyProtection="1">
      <alignment horizontal="center" vertical="center" wrapText="1"/>
    </xf>
    <xf numFmtId="9" fontId="12"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justify" vertical="center" wrapText="1"/>
      <protection locked="0"/>
    </xf>
    <xf numFmtId="9" fontId="12" fillId="0" borderId="1" xfId="4"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center" vertical="center" wrapText="1"/>
    </xf>
    <xf numFmtId="0" fontId="32" fillId="0" borderId="1" xfId="0" applyFont="1" applyFill="1" applyBorder="1" applyAlignment="1" applyProtection="1">
      <alignment horizontal="center" vertical="center" wrapText="1"/>
      <protection locked="0"/>
    </xf>
    <xf numFmtId="9" fontId="32" fillId="0" borderId="1" xfId="0" applyNumberFormat="1" applyFont="1" applyFill="1" applyBorder="1" applyAlignment="1" applyProtection="1">
      <alignment horizontal="center" vertical="center" wrapText="1"/>
      <protection locked="0"/>
    </xf>
    <xf numFmtId="0" fontId="32" fillId="0" borderId="1" xfId="0" applyFont="1" applyFill="1" applyBorder="1" applyAlignment="1" applyProtection="1">
      <alignment horizontal="left" vertical="center" wrapText="1"/>
      <protection locked="0"/>
    </xf>
    <xf numFmtId="9" fontId="32" fillId="0" borderId="1" xfId="4" applyFont="1" applyFill="1" applyBorder="1" applyAlignment="1" applyProtection="1">
      <alignment horizontal="center" vertical="center" wrapText="1"/>
      <protection locked="0"/>
    </xf>
    <xf numFmtId="0" fontId="32" fillId="0" borderId="1" xfId="0" applyFont="1" applyFill="1" applyBorder="1" applyAlignment="1" applyProtection="1">
      <alignment horizontal="justify" vertical="center" wrapText="1"/>
      <protection locked="0"/>
    </xf>
    <xf numFmtId="9" fontId="32" fillId="0" borderId="1" xfId="4" applyNumberFormat="1" applyFont="1" applyFill="1" applyBorder="1" applyAlignment="1" applyProtection="1">
      <alignment horizontal="center" vertical="center" wrapText="1"/>
    </xf>
    <xf numFmtId="0" fontId="9"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10" fontId="9" fillId="6" borderId="13" xfId="4" applyNumberFormat="1" applyFont="1" applyFill="1" applyBorder="1" applyAlignment="1" applyProtection="1">
      <alignment horizontal="center" vertical="center" wrapText="1"/>
    </xf>
    <xf numFmtId="10" fontId="35" fillId="6" borderId="0" xfId="0" applyNumberFormat="1" applyFont="1" applyFill="1" applyBorder="1" applyAlignment="1">
      <alignment horizontal="center" vertical="center" wrapText="1"/>
    </xf>
    <xf numFmtId="9" fontId="32" fillId="0" borderId="1" xfId="4" applyNumberFormat="1" applyFont="1" applyFill="1" applyBorder="1" applyAlignment="1" applyProtection="1">
      <alignment horizontal="center" vertical="center"/>
    </xf>
    <xf numFmtId="9" fontId="9" fillId="0" borderId="1" xfId="4" applyFont="1" applyFill="1" applyBorder="1" applyAlignment="1" applyProtection="1">
      <alignment horizontal="center" vertical="center" wrapText="1"/>
    </xf>
    <xf numFmtId="9" fontId="31" fillId="0" borderId="1" xfId="4" applyFont="1" applyFill="1" applyBorder="1" applyAlignment="1" applyProtection="1">
      <alignment horizontal="center" vertical="center" wrapText="1"/>
    </xf>
    <xf numFmtId="0" fontId="31" fillId="0" borderId="1" xfId="0" applyFont="1" applyFill="1" applyBorder="1" applyAlignment="1" applyProtection="1">
      <alignment horizontal="center" vertical="center" wrapText="1"/>
      <protection locked="0"/>
    </xf>
    <xf numFmtId="0" fontId="31" fillId="0" borderId="1" xfId="0" applyNumberFormat="1" applyFont="1" applyFill="1" applyBorder="1" applyAlignment="1" applyProtection="1">
      <alignment horizontal="center" vertical="center" wrapText="1"/>
    </xf>
    <xf numFmtId="0" fontId="1" fillId="6" borderId="0" xfId="0" applyFont="1" applyFill="1" applyBorder="1" applyAlignment="1">
      <alignment horizontal="center" vertical="center" wrapText="1"/>
    </xf>
    <xf numFmtId="0" fontId="1" fillId="6" borderId="0" xfId="0" applyFont="1" applyFill="1" applyAlignment="1">
      <alignment horizontal="center" vertical="center" wrapText="1"/>
    </xf>
    <xf numFmtId="0" fontId="4" fillId="6" borderId="0"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20" borderId="19" xfId="0" applyFont="1" applyFill="1" applyBorder="1" applyAlignment="1">
      <alignment horizontal="center" vertical="center" wrapText="1"/>
    </xf>
    <xf numFmtId="0" fontId="11" fillId="21" borderId="1" xfId="0" applyFont="1" applyFill="1" applyBorder="1" applyAlignment="1">
      <alignment horizontal="center" vertical="center" wrapText="1"/>
    </xf>
    <xf numFmtId="0" fontId="12" fillId="5" borderId="1" xfId="0" applyFont="1" applyFill="1" applyBorder="1" applyAlignment="1" applyProtection="1">
      <alignment horizontal="center" vertical="center" wrapText="1"/>
    </xf>
    <xf numFmtId="0" fontId="12" fillId="5" borderId="1" xfId="0" applyFont="1" applyFill="1" applyBorder="1" applyAlignment="1" applyProtection="1">
      <alignment horizontal="center" vertical="center" wrapText="1"/>
    </xf>
    <xf numFmtId="0" fontId="4" fillId="6" borderId="0" xfId="0" applyFont="1" applyFill="1" applyBorder="1" applyAlignment="1">
      <alignment horizontal="center" vertical="center" wrapText="1"/>
    </xf>
    <xf numFmtId="0" fontId="12" fillId="5" borderId="2" xfId="0" applyFont="1" applyFill="1" applyBorder="1" applyAlignment="1" applyProtection="1">
      <alignment horizontal="center" vertical="center" wrapText="1"/>
    </xf>
    <xf numFmtId="14" fontId="12" fillId="5" borderId="2" xfId="0" applyNumberFormat="1" applyFont="1" applyFill="1" applyBorder="1" applyAlignment="1" applyProtection="1">
      <alignment horizontal="center" vertical="center" wrapText="1"/>
    </xf>
    <xf numFmtId="10" fontId="12" fillId="0" borderId="1" xfId="4"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protection locked="0"/>
    </xf>
    <xf numFmtId="9" fontId="12" fillId="0" borderId="1" xfId="4" applyNumberFormat="1" applyFont="1" applyFill="1" applyBorder="1" applyAlignment="1" applyProtection="1">
      <alignment horizontal="center" vertical="center" wrapText="1"/>
      <protection locked="0"/>
    </xf>
    <xf numFmtId="0" fontId="19" fillId="0" borderId="42" xfId="0" applyFont="1" applyBorder="1" applyAlignment="1" applyProtection="1">
      <alignment horizontal="left" vertical="center" wrapText="1"/>
      <protection locked="0"/>
    </xf>
    <xf numFmtId="0" fontId="32" fillId="0" borderId="1" xfId="0" applyNumberFormat="1" applyFont="1" applyFill="1" applyBorder="1" applyAlignment="1" applyProtection="1">
      <alignment horizontal="center" vertical="center" wrapText="1"/>
      <protection locked="0"/>
    </xf>
    <xf numFmtId="0" fontId="32" fillId="0" borderId="1" xfId="4" applyNumberFormat="1" applyFont="1" applyFill="1" applyBorder="1" applyAlignment="1" applyProtection="1">
      <alignment horizontal="center" vertical="center" wrapText="1"/>
      <protection locked="0"/>
    </xf>
    <xf numFmtId="0" fontId="32" fillId="0" borderId="0" xfId="0" applyFont="1" applyFill="1" applyAlignment="1" applyProtection="1">
      <alignment vertical="center" wrapText="1"/>
      <protection locked="0"/>
    </xf>
    <xf numFmtId="10" fontId="32" fillId="0" borderId="1" xfId="4" applyNumberFormat="1" applyFont="1" applyFill="1" applyBorder="1" applyAlignment="1" applyProtection="1">
      <alignment horizontal="center" vertical="center" wrapText="1"/>
    </xf>
    <xf numFmtId="0" fontId="36" fillId="0" borderId="43" xfId="0" applyFont="1" applyBorder="1" applyAlignment="1" applyProtection="1">
      <alignment horizontal="left" vertical="center" wrapText="1"/>
      <protection locked="0"/>
    </xf>
    <xf numFmtId="0" fontId="36" fillId="0" borderId="44" xfId="0" applyFont="1" applyBorder="1" applyAlignment="1" applyProtection="1">
      <alignment horizontal="center" vertical="center" wrapText="1"/>
      <protection locked="0"/>
    </xf>
    <xf numFmtId="0" fontId="15" fillId="6" borderId="0" xfId="0" applyFont="1" applyFill="1" applyBorder="1" applyAlignment="1">
      <alignment horizontal="center"/>
    </xf>
    <xf numFmtId="0" fontId="1" fillId="6" borderId="0"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1" fillId="6" borderId="0" xfId="0" applyFont="1" applyFill="1" applyAlignment="1">
      <alignment horizontal="center" vertical="center" wrapText="1"/>
    </xf>
    <xf numFmtId="0" fontId="12" fillId="5" borderId="39" xfId="0" applyFont="1" applyFill="1" applyBorder="1" applyAlignment="1" applyProtection="1">
      <alignment horizontal="center" vertical="center" wrapText="1"/>
    </xf>
    <xf numFmtId="0" fontId="12" fillId="5" borderId="22" xfId="0" applyFont="1" applyFill="1" applyBorder="1" applyAlignment="1" applyProtection="1">
      <alignment horizontal="center" vertical="center" wrapText="1"/>
    </xf>
    <xf numFmtId="0" fontId="12" fillId="5" borderId="11" xfId="0" applyFont="1" applyFill="1" applyBorder="1" applyAlignment="1" applyProtection="1">
      <alignment horizontal="center" vertical="center" wrapText="1"/>
    </xf>
    <xf numFmtId="0" fontId="4" fillId="6" borderId="0"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24" fillId="6" borderId="20" xfId="0" applyFont="1" applyFill="1" applyBorder="1" applyAlignment="1">
      <alignment horizontal="center" vertical="center" wrapText="1"/>
    </xf>
    <xf numFmtId="0" fontId="24" fillId="6" borderId="12"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7" fillId="6" borderId="0" xfId="0" applyFont="1" applyFill="1" applyBorder="1" applyAlignment="1">
      <alignment horizontal="right" vertical="center" wrapText="1"/>
    </xf>
    <xf numFmtId="0" fontId="1" fillId="16" borderId="4" xfId="0" applyFont="1" applyFill="1" applyBorder="1" applyAlignment="1">
      <alignment horizontal="center" vertical="center" wrapText="1"/>
    </xf>
    <xf numFmtId="0" fontId="1" fillId="17" borderId="4" xfId="0" applyFont="1" applyFill="1" applyBorder="1" applyAlignment="1">
      <alignment horizontal="center" vertical="center" wrapText="1"/>
    </xf>
    <xf numFmtId="0" fontId="1" fillId="17" borderId="1"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25" fillId="17" borderId="40" xfId="0" applyFont="1" applyFill="1" applyBorder="1" applyAlignment="1" applyProtection="1">
      <alignment horizontal="center" vertical="center" wrapText="1"/>
    </xf>
    <xf numFmtId="0" fontId="25" fillId="17" borderId="33" xfId="0" applyFont="1" applyFill="1" applyBorder="1" applyAlignment="1" applyProtection="1">
      <alignment horizontal="center" vertical="center" wrapText="1"/>
    </xf>
    <xf numFmtId="0" fontId="25" fillId="17" borderId="23" xfId="0" applyFont="1" applyFill="1" applyBorder="1" applyAlignment="1" applyProtection="1">
      <alignment horizontal="center" vertical="center" wrapText="1"/>
    </xf>
    <xf numFmtId="0" fontId="1" fillId="15" borderId="4"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1" fillId="15" borderId="24" xfId="0" applyFont="1" applyFill="1" applyBorder="1" applyAlignment="1">
      <alignment horizontal="center" vertical="center" wrapText="1"/>
    </xf>
    <xf numFmtId="0" fontId="1" fillId="15" borderId="36"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4" fillId="15" borderId="2"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27" fillId="23" borderId="13" xfId="0" applyFont="1" applyFill="1" applyBorder="1" applyAlignment="1" applyProtection="1">
      <alignment horizontal="center" vertical="center" wrapText="1"/>
    </xf>
    <xf numFmtId="0" fontId="27" fillId="17" borderId="13" xfId="0" applyFont="1" applyFill="1" applyBorder="1" applyAlignment="1" applyProtection="1">
      <alignment horizontal="center" vertical="center" wrapText="1"/>
    </xf>
    <xf numFmtId="0" fontId="27" fillId="11" borderId="13" xfId="0" applyFont="1" applyFill="1" applyBorder="1" applyAlignment="1" applyProtection="1">
      <alignment horizontal="center" vertical="center" wrapText="1"/>
    </xf>
    <xf numFmtId="0" fontId="1" fillId="8" borderId="1" xfId="0" applyFont="1" applyFill="1" applyBorder="1" applyAlignment="1">
      <alignment horizontal="center" vertical="center" wrapText="1"/>
    </xf>
    <xf numFmtId="0" fontId="16" fillId="6" borderId="20" xfId="0" applyFont="1" applyFill="1" applyBorder="1" applyAlignment="1">
      <alignment horizontal="center" vertical="top" wrapText="1"/>
    </xf>
    <xf numFmtId="0" fontId="16" fillId="6" borderId="12" xfId="0" applyFont="1" applyFill="1" applyBorder="1" applyAlignment="1">
      <alignment horizontal="center" vertical="top" wrapText="1"/>
    </xf>
    <xf numFmtId="0" fontId="17" fillId="6" borderId="0" xfId="0" applyFont="1" applyFill="1" applyBorder="1" applyAlignment="1">
      <alignment horizontal="justify" vertical="center" wrapText="1"/>
    </xf>
    <xf numFmtId="0" fontId="4" fillId="18" borderId="28" xfId="0" applyFont="1" applyFill="1" applyBorder="1" applyAlignment="1">
      <alignment horizontal="center" vertical="center" wrapText="1"/>
    </xf>
    <xf numFmtId="0" fontId="4" fillId="18" borderId="29" xfId="0" applyFont="1" applyFill="1" applyBorder="1" applyAlignment="1">
      <alignment horizontal="center" vertical="center" wrapText="1"/>
    </xf>
    <xf numFmtId="0" fontId="4" fillId="18" borderId="30" xfId="0" applyFont="1" applyFill="1" applyBorder="1" applyAlignment="1">
      <alignment horizontal="center" vertical="center" wrapText="1"/>
    </xf>
    <xf numFmtId="0" fontId="4" fillId="18" borderId="0" xfId="0" applyFont="1" applyFill="1" applyBorder="1" applyAlignment="1">
      <alignment horizontal="center" vertical="center" wrapText="1"/>
    </xf>
    <xf numFmtId="0" fontId="4" fillId="18" borderId="31" xfId="0" applyFont="1" applyFill="1" applyBorder="1" applyAlignment="1">
      <alignment horizontal="center" vertical="center" wrapText="1"/>
    </xf>
    <xf numFmtId="0" fontId="4" fillId="18" borderId="27" xfId="0" applyFont="1" applyFill="1" applyBorder="1" applyAlignment="1">
      <alignment horizontal="center" vertical="center" wrapText="1"/>
    </xf>
    <xf numFmtId="0" fontId="1" fillId="20" borderId="19" xfId="0" applyFont="1" applyFill="1" applyBorder="1" applyAlignment="1">
      <alignment horizontal="center" vertical="center" wrapText="1"/>
    </xf>
    <xf numFmtId="0" fontId="23" fillId="19" borderId="32" xfId="0" applyFont="1" applyFill="1" applyBorder="1" applyAlignment="1" applyProtection="1">
      <alignment horizontal="center" vertical="center" wrapText="1"/>
    </xf>
    <xf numFmtId="0" fontId="0" fillId="0" borderId="33" xfId="0" applyBorder="1" applyAlignment="1"/>
    <xf numFmtId="0" fontId="24" fillId="6" borderId="20" xfId="0" applyFont="1" applyFill="1" applyBorder="1" applyAlignment="1">
      <alignment horizontal="center" vertical="top" wrapText="1"/>
    </xf>
    <xf numFmtId="0" fontId="24" fillId="6" borderId="12" xfId="0" applyFont="1" applyFill="1" applyBorder="1" applyAlignment="1">
      <alignment horizontal="center" vertical="top" wrapText="1"/>
    </xf>
    <xf numFmtId="0" fontId="24" fillId="6" borderId="7" xfId="0" applyFont="1" applyFill="1" applyBorder="1" applyAlignment="1">
      <alignment horizontal="center" vertical="top" wrapText="1"/>
    </xf>
    <xf numFmtId="0" fontId="24" fillId="6" borderId="34" xfId="0" applyFont="1" applyFill="1" applyBorder="1" applyAlignment="1">
      <alignment horizontal="center" vertical="center" wrapText="1"/>
    </xf>
    <xf numFmtId="0" fontId="24" fillId="6" borderId="35"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4" fillId="16" borderId="2" xfId="0" applyFont="1" applyFill="1" applyBorder="1" applyAlignment="1">
      <alignment horizontal="center" vertical="center" wrapText="1"/>
    </xf>
    <xf numFmtId="22" fontId="26" fillId="22" borderId="20" xfId="0" applyNumberFormat="1" applyFont="1" applyFill="1" applyBorder="1" applyAlignment="1">
      <alignment horizontal="center" vertical="center"/>
    </xf>
    <xf numFmtId="22" fontId="26" fillId="22" borderId="12" xfId="0" applyNumberFormat="1" applyFont="1" applyFill="1" applyBorder="1" applyAlignment="1">
      <alignment horizontal="center" vertical="center"/>
    </xf>
    <xf numFmtId="22" fontId="26" fillId="22" borderId="7" xfId="0" applyNumberFormat="1" applyFont="1" applyFill="1" applyBorder="1" applyAlignment="1">
      <alignment horizontal="center" vertical="center"/>
    </xf>
    <xf numFmtId="0" fontId="26" fillId="10" borderId="39" xfId="0" applyFont="1" applyFill="1" applyBorder="1" applyAlignment="1">
      <alignment horizontal="center" vertical="center"/>
    </xf>
    <xf numFmtId="0" fontId="26" fillId="10" borderId="22" xfId="0" applyFont="1" applyFill="1" applyBorder="1" applyAlignment="1">
      <alignment horizontal="center" vertical="center"/>
    </xf>
    <xf numFmtId="0" fontId="26" fillId="10" borderId="11" xfId="0" applyFont="1" applyFill="1" applyBorder="1" applyAlignment="1">
      <alignment horizontal="center" vertical="center"/>
    </xf>
    <xf numFmtId="0" fontId="11" fillId="21" borderId="37" xfId="0" applyFont="1" applyFill="1" applyBorder="1" applyAlignment="1">
      <alignment horizontal="center" vertical="center" wrapText="1"/>
    </xf>
    <xf numFmtId="0" fontId="11" fillId="21" borderId="4" xfId="0" applyFont="1" applyFill="1" applyBorder="1" applyAlignment="1">
      <alignment horizontal="center" vertical="center" wrapText="1"/>
    </xf>
    <xf numFmtId="0" fontId="11" fillId="21" borderId="24" xfId="0" applyFont="1" applyFill="1" applyBorder="1" applyAlignment="1">
      <alignment horizontal="center" vertical="center" wrapText="1"/>
    </xf>
    <xf numFmtId="0" fontId="11" fillId="21" borderId="1" xfId="0" applyFont="1" applyFill="1" applyBorder="1" applyAlignment="1">
      <alignment horizontal="center" vertical="center" wrapText="1"/>
    </xf>
    <xf numFmtId="0" fontId="11" fillId="21" borderId="36" xfId="0" applyFont="1" applyFill="1" applyBorder="1" applyAlignment="1">
      <alignment horizontal="center" vertical="center" wrapText="1"/>
    </xf>
    <xf numFmtId="0" fontId="12" fillId="5" borderId="1" xfId="0" applyFont="1" applyFill="1" applyBorder="1" applyAlignment="1" applyProtection="1">
      <alignment horizontal="center" vertical="center" wrapText="1"/>
    </xf>
    <xf numFmtId="0" fontId="12" fillId="5" borderId="36" xfId="0" applyFont="1" applyFill="1" applyBorder="1" applyAlignment="1" applyProtection="1">
      <alignment horizontal="center" vertical="center" wrapText="1"/>
    </xf>
    <xf numFmtId="0" fontId="12" fillId="0" borderId="45" xfId="0" applyFont="1" applyFill="1" applyBorder="1" applyAlignment="1">
      <alignment horizontal="center" vertical="center" wrapText="1"/>
    </xf>
    <xf numFmtId="14" fontId="12" fillId="5" borderId="45" xfId="0" applyNumberFormat="1" applyFont="1" applyFill="1" applyBorder="1" applyAlignment="1" applyProtection="1">
      <alignment horizontal="center" vertical="center" wrapText="1"/>
    </xf>
    <xf numFmtId="0" fontId="12" fillId="5" borderId="45" xfId="0" applyFont="1" applyFill="1" applyBorder="1" applyAlignment="1" applyProtection="1">
      <alignment horizontal="center" vertical="center" wrapText="1"/>
    </xf>
    <xf numFmtId="0" fontId="12" fillId="0" borderId="1" xfId="0" applyFont="1" applyFill="1" applyBorder="1" applyAlignment="1">
      <alignment horizontal="center" vertical="center" wrapText="1"/>
    </xf>
  </cellXfs>
  <cellStyles count="9">
    <cellStyle name="Amarillo" xfId="1" xr:uid="{00000000-0005-0000-0000-000000000000}"/>
    <cellStyle name="Millares 2" xfId="2" xr:uid="{00000000-0005-0000-0000-000001000000}"/>
    <cellStyle name="Normal" xfId="0" builtinId="0"/>
    <cellStyle name="Normal 2" xfId="3" xr:uid="{00000000-0005-0000-0000-000003000000}"/>
    <cellStyle name="Porcentaje" xfId="4" builtinId="5"/>
    <cellStyle name="Porcentaje 2" xfId="5" xr:uid="{00000000-0005-0000-0000-000005000000}"/>
    <cellStyle name="Porcentual 2" xfId="6" xr:uid="{00000000-0005-0000-0000-000006000000}"/>
    <cellStyle name="Rojo" xfId="7" xr:uid="{00000000-0005-0000-0000-000007000000}"/>
    <cellStyle name="Verde" xfId="8" xr:uid="{00000000-0005-0000-0000-000008000000}"/>
  </cellStyles>
  <dxfs count="144">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5</xdr:row>
      <xdr:rowOff>0</xdr:rowOff>
    </xdr:from>
    <xdr:to>
      <xdr:col>4</xdr:col>
      <xdr:colOff>295275</xdr:colOff>
      <xdr:row>5</xdr:row>
      <xdr:rowOff>295275</xdr:rowOff>
    </xdr:to>
    <xdr:sp macro="" textlink="">
      <xdr:nvSpPr>
        <xdr:cNvPr id="11189" name="AutoShape 38" descr="Resultado de imagen para boton agregar icono">
          <a:extLst>
            <a:ext uri="{FF2B5EF4-FFF2-40B4-BE49-F238E27FC236}">
              <a16:creationId xmlns:a16="http://schemas.microsoft.com/office/drawing/2014/main" id="{89BEB2D8-1F93-49C5-A0A5-BDEAE4D8A38A}"/>
            </a:ext>
          </a:extLst>
        </xdr:cNvPr>
        <xdr:cNvSpPr>
          <a:spLocks noChangeAspect="1" noChangeArrowheads="1"/>
        </xdr:cNvSpPr>
      </xdr:nvSpPr>
      <xdr:spPr bwMode="auto">
        <a:xfrm>
          <a:off x="12239625" y="28384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1190" name="AutoShape 39" descr="Resultado de imagen para boton agregar icono">
          <a:extLst>
            <a:ext uri="{FF2B5EF4-FFF2-40B4-BE49-F238E27FC236}">
              <a16:creationId xmlns:a16="http://schemas.microsoft.com/office/drawing/2014/main" id="{93AC7617-25D2-4274-AD05-5CE807E3ADAB}"/>
            </a:ext>
          </a:extLst>
        </xdr:cNvPr>
        <xdr:cNvSpPr>
          <a:spLocks noChangeAspect="1" noChangeArrowheads="1"/>
        </xdr:cNvSpPr>
      </xdr:nvSpPr>
      <xdr:spPr bwMode="auto">
        <a:xfrm>
          <a:off x="12239625" y="28384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1191" name="AutoShape 40" descr="Resultado de imagen para boton agregar icono">
          <a:extLst>
            <a:ext uri="{FF2B5EF4-FFF2-40B4-BE49-F238E27FC236}">
              <a16:creationId xmlns:a16="http://schemas.microsoft.com/office/drawing/2014/main" id="{6E94071C-A8F4-4E00-A87B-1DB7B2160FF0}"/>
            </a:ext>
          </a:extLst>
        </xdr:cNvPr>
        <xdr:cNvSpPr>
          <a:spLocks noChangeAspect="1" noChangeArrowheads="1"/>
        </xdr:cNvSpPr>
      </xdr:nvSpPr>
      <xdr:spPr bwMode="auto">
        <a:xfrm>
          <a:off x="12239625" y="28384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1192" name="AutoShape 42" descr="Z">
          <a:extLst>
            <a:ext uri="{FF2B5EF4-FFF2-40B4-BE49-F238E27FC236}">
              <a16:creationId xmlns:a16="http://schemas.microsoft.com/office/drawing/2014/main" id="{6ECE923D-2156-470F-A407-25BEBD310879}"/>
            </a:ext>
          </a:extLst>
        </xdr:cNvPr>
        <xdr:cNvSpPr>
          <a:spLocks noChangeAspect="1" noChangeArrowheads="1"/>
        </xdr:cNvSpPr>
      </xdr:nvSpPr>
      <xdr:spPr bwMode="auto">
        <a:xfrm>
          <a:off x="12239625" y="28384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0</xdr:colOff>
      <xdr:row>4</xdr:row>
      <xdr:rowOff>123825</xdr:rowOff>
    </xdr:from>
    <xdr:to>
      <xdr:col>4</xdr:col>
      <xdr:colOff>0</xdr:colOff>
      <xdr:row>6</xdr:row>
      <xdr:rowOff>0</xdr:rowOff>
    </xdr:to>
    <xdr:sp macro="[1]!MostrarFuente_Impacto" textlink="">
      <xdr:nvSpPr>
        <xdr:cNvPr id="22" name="Rectangle 53">
          <a:extLst>
            <a:ext uri="{FF2B5EF4-FFF2-40B4-BE49-F238E27FC236}">
              <a16:creationId xmlns:a16="http://schemas.microsoft.com/office/drawing/2014/main" id="{CFEA5A74-199E-4720-8265-FF97F50D69C9}"/>
            </a:ext>
          </a:extLst>
        </xdr:cNvPr>
        <xdr:cNvSpPr>
          <a:spLocks noChangeArrowheads="1"/>
        </xdr:cNvSpPr>
      </xdr:nvSpPr>
      <xdr:spPr bwMode="auto">
        <a:xfrm>
          <a:off x="11982450" y="2800350"/>
          <a:ext cx="0" cy="533400"/>
        </a:xfrm>
        <a:prstGeom prst="rect">
          <a:avLst/>
        </a:prstGeom>
        <a:noFill/>
        <a:ln>
          <a:noFill/>
        </a:ln>
      </xdr:spPr>
      <xdr:txBody>
        <a:bodyPr vertOverflow="clip" wrap="square" lIns="45720" tIns="41148" rIns="45720" bIns="0" anchor="t"/>
        <a:lstStyle/>
        <a:p>
          <a:pPr algn="ctr" rtl="0">
            <a:defRPr sz="1000"/>
          </a:pPr>
          <a:r>
            <a:rPr lang="es-CO" sz="2000" b="1" i="0" u="none" strike="noStrike" baseline="0">
              <a:solidFill>
                <a:srgbClr val="FFFFFF"/>
              </a:solidFill>
              <a:latin typeface="Arial"/>
              <a:cs typeface="Aria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rano\Doc_Controlados-SIG\Documents%20and%20Settings\juan.jimenez\Mis%20documentos\Juan%20Sebastian%20Jimenez\EVIDENCIAS%20SEPTIEMBRE%202017\Proceso%20GPTL\REVISI&#210;N%20ING%20LEONARDOMatriz%20de%20Riesg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D-PGE-F001"/>
      <sheetName val="FuenteRiesgo_AImpacto"/>
      <sheetName val="Mapa_Riesgo_Inherente"/>
      <sheetName val="Mapa_RResidual"/>
      <sheetName val="Nivel_Organizacional"/>
      <sheetName val="Caracteristicas_Controles"/>
      <sheetName val="Probabilidad"/>
      <sheetName val="Impacto"/>
      <sheetName val="Imp_Ambiental"/>
      <sheetName val="REVISIÒN ING LEONARDOMatriz de "/>
    </sheetNames>
    <definedNames>
      <definedName name="MostrarFuente_Impacto"/>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47"/>
  <sheetViews>
    <sheetView showGridLines="0" tabSelected="1" zoomScale="40" zoomScaleNormal="40" workbookViewId="0">
      <selection sqref="A1:H1"/>
    </sheetView>
  </sheetViews>
  <sheetFormatPr baseColWidth="10" defaultColWidth="0" defaultRowHeight="15" x14ac:dyDescent="0.25"/>
  <cols>
    <col min="1" max="1" width="18.42578125" customWidth="1"/>
    <col min="2" max="2" width="69" customWidth="1"/>
    <col min="3" max="3" width="36.42578125" customWidth="1"/>
    <col min="4" max="4" width="69.28515625" style="70" customWidth="1"/>
    <col min="5" max="5" width="18.28515625" style="85" customWidth="1"/>
    <col min="6" max="6" width="24.28515625" customWidth="1"/>
    <col min="7" max="7" width="50.7109375" customWidth="1"/>
    <col min="8" max="8" width="87.42578125" customWidth="1"/>
    <col min="9" max="9" width="33.85546875" customWidth="1"/>
    <col min="10" max="10" width="28" customWidth="1"/>
    <col min="11" max="11" width="35" customWidth="1"/>
    <col min="12" max="12" width="8.140625" customWidth="1"/>
    <col min="13" max="13" width="8.7109375" customWidth="1"/>
    <col min="14" max="14" width="9.42578125" customWidth="1"/>
    <col min="15" max="15" width="8.140625" customWidth="1"/>
    <col min="16" max="16" width="20.85546875" customWidth="1"/>
    <col min="17" max="17" width="14.42578125" customWidth="1"/>
    <col min="18" max="18" width="18.140625" customWidth="1"/>
    <col min="19" max="19" width="14.7109375" customWidth="1"/>
    <col min="20" max="20" width="45.7109375" customWidth="1"/>
    <col min="21" max="21" width="11.42578125" customWidth="1"/>
    <col min="22" max="22" width="18.85546875" customWidth="1"/>
    <col min="23" max="23" width="14.140625" customWidth="1"/>
    <col min="24" max="24" width="18.42578125" customWidth="1"/>
    <col min="25" max="25" width="66.85546875" customWidth="1"/>
    <col min="26" max="26" width="37.42578125" customWidth="1"/>
    <col min="27" max="27" width="19.7109375" customWidth="1"/>
    <col min="28" max="29" width="16.42578125" customWidth="1"/>
    <col min="30" max="30" width="77.140625" customWidth="1"/>
    <col min="31" max="31" width="30.28515625" customWidth="1"/>
    <col min="32" max="33" width="11.42578125" customWidth="1"/>
    <col min="34" max="34" width="19.42578125" customWidth="1"/>
    <col min="35" max="35" width="49.140625" customWidth="1"/>
    <col min="36" max="36" width="35.85546875" customWidth="1"/>
    <col min="37" max="38" width="11.42578125" customWidth="1"/>
    <col min="39" max="39" width="14.85546875" customWidth="1"/>
    <col min="40" max="40" width="36" customWidth="1"/>
    <col min="41" max="41" width="20.7109375" customWidth="1"/>
    <col min="42" max="42" width="24.140625" customWidth="1"/>
    <col min="43" max="43" width="19.140625" customWidth="1"/>
    <col min="44" max="44" width="18.42578125" customWidth="1"/>
    <col min="45" max="45" width="21.85546875" customWidth="1"/>
    <col min="46" max="46" width="29" customWidth="1"/>
  </cols>
  <sheetData>
    <row r="1" spans="1:46" ht="40.5" customHeight="1" x14ac:dyDescent="0.25">
      <c r="A1" s="251" t="s">
        <v>0</v>
      </c>
      <c r="B1" s="252"/>
      <c r="C1" s="252"/>
      <c r="D1" s="252"/>
      <c r="E1" s="252"/>
      <c r="F1" s="252"/>
      <c r="G1" s="252"/>
      <c r="H1" s="253"/>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c r="AO1" s="164"/>
    </row>
    <row r="2" spans="1:46" ht="40.5" customHeight="1" thickBot="1" x14ac:dyDescent="0.3">
      <c r="A2" s="254" t="s">
        <v>1</v>
      </c>
      <c r="B2" s="255"/>
      <c r="C2" s="255"/>
      <c r="D2" s="255"/>
      <c r="E2" s="255"/>
      <c r="F2" s="255"/>
      <c r="G2" s="255"/>
      <c r="H2" s="256"/>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c r="AO2" s="164"/>
    </row>
    <row r="3" spans="1:46" ht="36.75" customHeight="1" x14ac:dyDescent="0.25">
      <c r="A3" s="49" t="s">
        <v>2</v>
      </c>
      <c r="B3" s="72">
        <v>2019</v>
      </c>
      <c r="C3" s="257" t="s">
        <v>3</v>
      </c>
      <c r="D3" s="258"/>
      <c r="E3" s="258"/>
      <c r="F3" s="258"/>
      <c r="G3" s="258"/>
      <c r="H3" s="259"/>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64"/>
      <c r="AP3" s="1"/>
      <c r="AQ3" s="1"/>
      <c r="AR3" s="1"/>
      <c r="AS3" s="1"/>
      <c r="AT3" s="1"/>
    </row>
    <row r="4" spans="1:46" ht="36.75" customHeight="1" x14ac:dyDescent="0.25">
      <c r="A4" s="49" t="s">
        <v>4</v>
      </c>
      <c r="B4" s="72"/>
      <c r="C4" s="73" t="s">
        <v>5</v>
      </c>
      <c r="D4" s="172" t="s">
        <v>6</v>
      </c>
      <c r="E4" s="260" t="s">
        <v>7</v>
      </c>
      <c r="F4" s="260"/>
      <c r="G4" s="260"/>
      <c r="H4" s="261"/>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64"/>
      <c r="AP4" s="1"/>
      <c r="AQ4" s="1"/>
      <c r="AR4" s="1"/>
      <c r="AS4" s="1"/>
      <c r="AT4" s="1"/>
    </row>
    <row r="5" spans="1:46" ht="69" customHeight="1" x14ac:dyDescent="0.25">
      <c r="A5" s="49" t="s">
        <v>8</v>
      </c>
      <c r="B5" s="72" t="s">
        <v>9</v>
      </c>
      <c r="C5" s="86">
        <v>1</v>
      </c>
      <c r="D5" s="87">
        <v>43460</v>
      </c>
      <c r="E5" s="262" t="s">
        <v>10</v>
      </c>
      <c r="F5" s="262"/>
      <c r="G5" s="262"/>
      <c r="H5" s="263"/>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64"/>
      <c r="AP5" s="1"/>
      <c r="AQ5" s="1"/>
      <c r="AR5" s="1"/>
      <c r="AS5" s="1"/>
      <c r="AT5" s="1"/>
    </row>
    <row r="6" spans="1:46" ht="207.75" customHeight="1" x14ac:dyDescent="0.25">
      <c r="A6" s="49"/>
      <c r="B6" s="154"/>
      <c r="C6" s="173">
        <v>2</v>
      </c>
      <c r="D6" s="87">
        <v>43550</v>
      </c>
      <c r="E6" s="262" t="s">
        <v>11</v>
      </c>
      <c r="F6" s="262"/>
      <c r="G6" s="262"/>
      <c r="H6" s="262"/>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64"/>
      <c r="AP6" s="2"/>
      <c r="AQ6" s="21"/>
      <c r="AR6" s="21"/>
      <c r="AS6" s="21"/>
      <c r="AT6" s="21"/>
    </row>
    <row r="7" spans="1:46" ht="69" customHeight="1" x14ac:dyDescent="0.25">
      <c r="A7" s="49"/>
      <c r="B7" s="154"/>
      <c r="C7" s="173">
        <v>3</v>
      </c>
      <c r="D7" s="87">
        <v>43578</v>
      </c>
      <c r="E7" s="262" t="s">
        <v>12</v>
      </c>
      <c r="F7" s="262"/>
      <c r="G7" s="262"/>
      <c r="H7" s="262"/>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64"/>
      <c r="AP7" s="199"/>
      <c r="AQ7" s="199"/>
      <c r="AR7" s="199"/>
      <c r="AS7" s="199"/>
      <c r="AT7" s="199"/>
    </row>
    <row r="8" spans="1:46" ht="69" customHeight="1" x14ac:dyDescent="0.25">
      <c r="A8" s="49"/>
      <c r="B8" s="154"/>
      <c r="C8" s="173">
        <v>4</v>
      </c>
      <c r="D8" s="87">
        <v>43675</v>
      </c>
      <c r="E8" s="262" t="s">
        <v>13</v>
      </c>
      <c r="F8" s="262"/>
      <c r="G8" s="262"/>
      <c r="H8" s="262"/>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5"/>
      <c r="AQ8" s="165"/>
      <c r="AR8" s="165"/>
      <c r="AS8" s="165"/>
      <c r="AT8" s="165"/>
    </row>
    <row r="9" spans="1:46" ht="88.5" customHeight="1" x14ac:dyDescent="0.25">
      <c r="A9" s="155"/>
      <c r="B9" s="155"/>
      <c r="C9" s="173">
        <v>5</v>
      </c>
      <c r="D9" s="87">
        <v>43717</v>
      </c>
      <c r="E9" s="262" t="s">
        <v>14</v>
      </c>
      <c r="F9" s="262"/>
      <c r="G9" s="262"/>
      <c r="H9" s="262"/>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64"/>
      <c r="AP9" s="199"/>
      <c r="AQ9" s="199"/>
      <c r="AR9" s="199"/>
      <c r="AS9" s="199"/>
      <c r="AT9" s="199"/>
    </row>
    <row r="10" spans="1:46" ht="106.5" customHeight="1" x14ac:dyDescent="0.25">
      <c r="A10" s="2"/>
      <c r="B10" s="2"/>
      <c r="C10" s="176">
        <v>6</v>
      </c>
      <c r="D10" s="177">
        <v>43751</v>
      </c>
      <c r="E10" s="196" t="s">
        <v>15</v>
      </c>
      <c r="F10" s="197"/>
      <c r="G10" s="197"/>
      <c r="H10" s="198"/>
      <c r="I10" s="9"/>
      <c r="J10" s="9"/>
      <c r="K10" s="9"/>
      <c r="L10" s="9"/>
      <c r="M10" s="9"/>
      <c r="N10" s="9"/>
      <c r="O10" s="9"/>
      <c r="P10" s="9"/>
      <c r="Q10" s="9"/>
      <c r="R10" s="9"/>
      <c r="S10" s="9"/>
      <c r="T10" s="89"/>
      <c r="U10" s="9"/>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row>
    <row r="11" spans="1:46" ht="106.5" customHeight="1" x14ac:dyDescent="0.25">
      <c r="A11" s="2"/>
      <c r="B11" s="2"/>
      <c r="C11" s="266">
        <v>7</v>
      </c>
      <c r="D11" s="265">
        <v>43853</v>
      </c>
      <c r="E11" s="264" t="s">
        <v>16</v>
      </c>
      <c r="F11" s="264"/>
      <c r="G11" s="264"/>
      <c r="H11" s="264"/>
      <c r="I11" s="9"/>
      <c r="J11" s="9"/>
      <c r="K11" s="9"/>
      <c r="L11" s="9"/>
      <c r="M11" s="9"/>
      <c r="N11" s="9"/>
      <c r="O11" s="9"/>
      <c r="P11" s="9"/>
      <c r="Q11" s="9"/>
      <c r="R11" s="9"/>
      <c r="S11" s="9"/>
      <c r="T11" s="89"/>
      <c r="U11" s="9"/>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65"/>
      <c r="AS11" s="165"/>
      <c r="AT11" s="165"/>
    </row>
    <row r="12" spans="1:46" ht="106.5" customHeight="1" x14ac:dyDescent="0.25">
      <c r="A12" s="2"/>
      <c r="B12" s="2"/>
      <c r="C12" s="174">
        <v>8</v>
      </c>
      <c r="D12" s="87">
        <v>43834</v>
      </c>
      <c r="E12" s="267" t="s">
        <v>325</v>
      </c>
      <c r="F12" s="267"/>
      <c r="G12" s="267"/>
      <c r="H12" s="267"/>
      <c r="I12" s="9"/>
      <c r="J12" s="9"/>
      <c r="K12" s="9"/>
      <c r="L12" s="9"/>
      <c r="M12" s="9"/>
      <c r="N12" s="9"/>
      <c r="O12" s="9"/>
      <c r="P12" s="9"/>
      <c r="Q12" s="9"/>
      <c r="R12" s="9"/>
      <c r="S12" s="9"/>
      <c r="T12" s="89"/>
      <c r="U12" s="9"/>
      <c r="V12" s="175"/>
      <c r="W12" s="175"/>
      <c r="X12" s="175"/>
      <c r="Y12" s="175"/>
      <c r="Z12" s="175"/>
      <c r="AA12" s="175"/>
      <c r="AB12" s="175"/>
      <c r="AC12" s="175"/>
      <c r="AD12" s="175"/>
      <c r="AE12" s="175"/>
      <c r="AF12" s="175"/>
      <c r="AG12" s="175"/>
      <c r="AH12" s="175"/>
      <c r="AI12" s="175"/>
      <c r="AJ12" s="175"/>
      <c r="AK12" s="175"/>
      <c r="AL12" s="175"/>
      <c r="AM12" s="175"/>
      <c r="AN12" s="175"/>
      <c r="AO12" s="175"/>
      <c r="AP12" s="175"/>
      <c r="AQ12" s="175"/>
      <c r="AR12" s="175"/>
      <c r="AS12" s="175"/>
      <c r="AT12" s="175"/>
    </row>
    <row r="13" spans="1:46" x14ac:dyDescent="0.25">
      <c r="A13" s="3"/>
      <c r="B13" s="1"/>
      <c r="C13" s="1"/>
      <c r="D13" s="188"/>
      <c r="E13" s="188"/>
      <c r="F13" s="188"/>
      <c r="G13" s="188"/>
      <c r="H13" s="188"/>
      <c r="I13" s="188"/>
      <c r="J13" s="188"/>
      <c r="K13" s="188"/>
      <c r="L13" s="189"/>
      <c r="M13" s="189"/>
      <c r="N13" s="189"/>
      <c r="O13" s="189"/>
      <c r="P13" s="165"/>
      <c r="Q13" s="165"/>
      <c r="R13" s="165"/>
      <c r="S13" s="165"/>
      <c r="T13" s="165"/>
      <c r="U13" s="165"/>
      <c r="V13" s="189"/>
      <c r="W13" s="189"/>
      <c r="X13" s="163"/>
      <c r="Y13" s="163"/>
      <c r="Z13" s="163"/>
      <c r="AA13" s="189"/>
      <c r="AB13" s="189"/>
      <c r="AC13" s="163"/>
      <c r="AD13" s="163"/>
      <c r="AE13" s="163"/>
      <c r="AF13" s="189"/>
      <c r="AG13" s="189"/>
      <c r="AH13" s="163"/>
      <c r="AI13" s="163"/>
      <c r="AJ13" s="163"/>
      <c r="AK13" s="189"/>
      <c r="AL13" s="189"/>
      <c r="AM13" s="163"/>
      <c r="AN13" s="163"/>
      <c r="AO13" s="163"/>
      <c r="AP13" s="189"/>
      <c r="AQ13" s="189"/>
      <c r="AR13" s="189"/>
      <c r="AS13" s="163"/>
      <c r="AT13" s="163"/>
    </row>
    <row r="14" spans="1:46" ht="15.75" thickBot="1" x14ac:dyDescent="0.3">
      <c r="A14" s="1"/>
      <c r="B14" s="1"/>
      <c r="C14" s="1"/>
      <c r="D14" s="67"/>
      <c r="E14" s="78"/>
      <c r="F14" s="1"/>
      <c r="G14" s="1"/>
      <c r="H14" s="1"/>
      <c r="I14" s="1"/>
      <c r="J14" s="1"/>
      <c r="K14" s="1"/>
      <c r="L14" s="1"/>
      <c r="M14" s="1"/>
      <c r="N14" s="1"/>
      <c r="O14" s="1"/>
      <c r="P14" s="1"/>
      <c r="Q14" s="1"/>
      <c r="R14" s="1"/>
      <c r="S14" s="1"/>
      <c r="T14" s="1"/>
      <c r="U14" s="1"/>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row>
    <row r="15" spans="1:46" ht="15" customHeight="1" x14ac:dyDescent="0.25">
      <c r="A15" s="235" t="s">
        <v>17</v>
      </c>
      <c r="B15" s="236"/>
      <c r="C15" s="65"/>
      <c r="D15" s="190"/>
      <c r="E15" s="191"/>
      <c r="F15" s="191"/>
      <c r="G15" s="191"/>
      <c r="H15" s="191"/>
      <c r="I15" s="191"/>
      <c r="J15" s="191"/>
      <c r="K15" s="191"/>
      <c r="L15" s="191"/>
      <c r="M15" s="191"/>
      <c r="N15" s="191"/>
      <c r="O15" s="191"/>
      <c r="P15" s="191"/>
      <c r="Q15" s="191"/>
      <c r="R15" s="191"/>
      <c r="S15" s="191"/>
      <c r="T15" s="191"/>
      <c r="U15" s="191"/>
      <c r="V15" s="227" t="s">
        <v>18</v>
      </c>
      <c r="W15" s="227"/>
      <c r="X15" s="227"/>
      <c r="Y15" s="227"/>
      <c r="Z15" s="227"/>
      <c r="AA15" s="194" t="s">
        <v>18</v>
      </c>
      <c r="AB15" s="194"/>
      <c r="AC15" s="194"/>
      <c r="AD15" s="194"/>
      <c r="AE15" s="194"/>
      <c r="AF15" s="227" t="s">
        <v>18</v>
      </c>
      <c r="AG15" s="227"/>
      <c r="AH15" s="227"/>
      <c r="AI15" s="227"/>
      <c r="AJ15" s="227"/>
      <c r="AK15" s="200" t="s">
        <v>18</v>
      </c>
      <c r="AL15" s="200"/>
      <c r="AM15" s="200"/>
      <c r="AN15" s="200"/>
      <c r="AO15" s="200"/>
      <c r="AP15" s="201" t="s">
        <v>18</v>
      </c>
      <c r="AQ15" s="201"/>
      <c r="AR15" s="201"/>
      <c r="AS15" s="201"/>
      <c r="AT15" s="201"/>
    </row>
    <row r="16" spans="1:46" ht="15.75" customHeight="1" thickBot="1" x14ac:dyDescent="0.3">
      <c r="A16" s="237"/>
      <c r="B16" s="238"/>
      <c r="C16" s="66"/>
      <c r="D16" s="192"/>
      <c r="E16" s="193"/>
      <c r="F16" s="193"/>
      <c r="G16" s="193"/>
      <c r="H16" s="193"/>
      <c r="I16" s="193"/>
      <c r="J16" s="193"/>
      <c r="K16" s="193"/>
      <c r="L16" s="193"/>
      <c r="M16" s="193"/>
      <c r="N16" s="193"/>
      <c r="O16" s="193"/>
      <c r="P16" s="193"/>
      <c r="Q16" s="193"/>
      <c r="R16" s="193"/>
      <c r="S16" s="193"/>
      <c r="T16" s="193"/>
      <c r="U16" s="193"/>
      <c r="V16" s="250" t="s">
        <v>19</v>
      </c>
      <c r="W16" s="250"/>
      <c r="X16" s="250"/>
      <c r="Y16" s="250"/>
      <c r="Z16" s="250"/>
      <c r="AA16" s="194" t="s">
        <v>20</v>
      </c>
      <c r="AB16" s="194"/>
      <c r="AC16" s="194"/>
      <c r="AD16" s="194"/>
      <c r="AE16" s="194"/>
      <c r="AF16" s="250" t="s">
        <v>21</v>
      </c>
      <c r="AG16" s="250"/>
      <c r="AH16" s="250"/>
      <c r="AI16" s="250"/>
      <c r="AJ16" s="250"/>
      <c r="AK16" s="200" t="s">
        <v>22</v>
      </c>
      <c r="AL16" s="200"/>
      <c r="AM16" s="200"/>
      <c r="AN16" s="200"/>
      <c r="AO16" s="200"/>
      <c r="AP16" s="226" t="s">
        <v>23</v>
      </c>
      <c r="AQ16" s="226"/>
      <c r="AR16" s="226"/>
      <c r="AS16" s="226"/>
      <c r="AT16" s="226"/>
    </row>
    <row r="17" spans="1:46" ht="15" customHeight="1" thickBot="1" x14ac:dyDescent="0.3">
      <c r="A17" s="239"/>
      <c r="B17" s="240"/>
      <c r="C17" s="171"/>
      <c r="D17" s="213" t="s">
        <v>24</v>
      </c>
      <c r="E17" s="214"/>
      <c r="F17" s="213"/>
      <c r="G17" s="213"/>
      <c r="H17" s="213"/>
      <c r="I17" s="213"/>
      <c r="J17" s="213"/>
      <c r="K17" s="213"/>
      <c r="L17" s="213"/>
      <c r="M17" s="213"/>
      <c r="N17" s="213"/>
      <c r="O17" s="213"/>
      <c r="P17" s="213"/>
      <c r="Q17" s="213"/>
      <c r="R17" s="213"/>
      <c r="S17" s="215"/>
      <c r="T17" s="167"/>
      <c r="U17" s="167"/>
      <c r="V17" s="209"/>
      <c r="W17" s="209"/>
      <c r="X17" s="210" t="s">
        <v>25</v>
      </c>
      <c r="Y17" s="209" t="s">
        <v>26</v>
      </c>
      <c r="Z17" s="209" t="s">
        <v>27</v>
      </c>
      <c r="AA17" s="216"/>
      <c r="AB17" s="216"/>
      <c r="AC17" s="216" t="s">
        <v>25</v>
      </c>
      <c r="AD17" s="216" t="s">
        <v>26</v>
      </c>
      <c r="AE17" s="216" t="s">
        <v>27</v>
      </c>
      <c r="AF17" s="209"/>
      <c r="AG17" s="209"/>
      <c r="AH17" s="209" t="s">
        <v>25</v>
      </c>
      <c r="AI17" s="209" t="s">
        <v>26</v>
      </c>
      <c r="AJ17" s="209" t="s">
        <v>27</v>
      </c>
      <c r="AK17" s="224"/>
      <c r="AL17" s="224"/>
      <c r="AM17" s="224" t="s">
        <v>25</v>
      </c>
      <c r="AN17" s="224" t="s">
        <v>26</v>
      </c>
      <c r="AO17" s="224" t="s">
        <v>27</v>
      </c>
      <c r="AP17" s="220" t="s">
        <v>28</v>
      </c>
      <c r="AQ17" s="220"/>
      <c r="AR17" s="220"/>
      <c r="AS17" s="220" t="s">
        <v>25</v>
      </c>
      <c r="AT17" s="222" t="s">
        <v>29</v>
      </c>
    </row>
    <row r="18" spans="1:46" ht="43.5" customHeight="1" thickBot="1" x14ac:dyDescent="0.3">
      <c r="A18" s="62" t="s">
        <v>30</v>
      </c>
      <c r="B18" s="63" t="s">
        <v>31</v>
      </c>
      <c r="C18" s="241" t="s">
        <v>32</v>
      </c>
      <c r="D18" s="71" t="s">
        <v>33</v>
      </c>
      <c r="E18" s="79" t="s">
        <v>34</v>
      </c>
      <c r="F18" s="53" t="s">
        <v>35</v>
      </c>
      <c r="G18" s="4" t="s">
        <v>36</v>
      </c>
      <c r="H18" s="4" t="s">
        <v>37</v>
      </c>
      <c r="I18" s="4" t="s">
        <v>38</v>
      </c>
      <c r="J18" s="4" t="s">
        <v>39</v>
      </c>
      <c r="K18" s="4" t="s">
        <v>40</v>
      </c>
      <c r="L18" s="4" t="s">
        <v>41</v>
      </c>
      <c r="M18" s="4" t="s">
        <v>42</v>
      </c>
      <c r="N18" s="4" t="s">
        <v>43</v>
      </c>
      <c r="O18" s="4" t="s">
        <v>44</v>
      </c>
      <c r="P18" s="4" t="s">
        <v>45</v>
      </c>
      <c r="Q18" s="4" t="s">
        <v>46</v>
      </c>
      <c r="R18" s="4" t="s">
        <v>47</v>
      </c>
      <c r="S18" s="4" t="s">
        <v>48</v>
      </c>
      <c r="T18" s="4" t="s">
        <v>49</v>
      </c>
      <c r="U18" s="4" t="s">
        <v>50</v>
      </c>
      <c r="V18" s="166" t="s">
        <v>51</v>
      </c>
      <c r="W18" s="166" t="s">
        <v>52</v>
      </c>
      <c r="X18" s="211"/>
      <c r="Y18" s="212"/>
      <c r="Z18" s="212"/>
      <c r="AA18" s="170" t="s">
        <v>51</v>
      </c>
      <c r="AB18" s="170" t="s">
        <v>52</v>
      </c>
      <c r="AC18" s="231"/>
      <c r="AD18" s="231"/>
      <c r="AE18" s="231"/>
      <c r="AF18" s="166" t="s">
        <v>51</v>
      </c>
      <c r="AG18" s="166" t="s">
        <v>52</v>
      </c>
      <c r="AH18" s="212"/>
      <c r="AI18" s="212"/>
      <c r="AJ18" s="212"/>
      <c r="AK18" s="169" t="s">
        <v>51</v>
      </c>
      <c r="AL18" s="169" t="s">
        <v>52</v>
      </c>
      <c r="AM18" s="225"/>
      <c r="AN18" s="225"/>
      <c r="AO18" s="225"/>
      <c r="AP18" s="168" t="s">
        <v>36</v>
      </c>
      <c r="AQ18" s="168" t="s">
        <v>51</v>
      </c>
      <c r="AR18" s="168" t="s">
        <v>52</v>
      </c>
      <c r="AS18" s="221"/>
      <c r="AT18" s="223"/>
    </row>
    <row r="19" spans="1:46" x14ac:dyDescent="0.25">
      <c r="A19" s="60"/>
      <c r="B19" s="61"/>
      <c r="C19" s="241"/>
      <c r="D19" s="74" t="s">
        <v>53</v>
      </c>
      <c r="E19" s="80"/>
      <c r="F19" s="54" t="s">
        <v>53</v>
      </c>
      <c r="G19" s="45" t="s">
        <v>53</v>
      </c>
      <c r="H19" s="45" t="s">
        <v>53</v>
      </c>
      <c r="I19" s="45" t="s">
        <v>53</v>
      </c>
      <c r="J19" s="45" t="s">
        <v>53</v>
      </c>
      <c r="K19" s="45" t="s">
        <v>53</v>
      </c>
      <c r="L19" s="46" t="s">
        <v>53</v>
      </c>
      <c r="M19" s="46" t="s">
        <v>53</v>
      </c>
      <c r="N19" s="46" t="s">
        <v>53</v>
      </c>
      <c r="O19" s="46" t="s">
        <v>53</v>
      </c>
      <c r="P19" s="45" t="s">
        <v>53</v>
      </c>
      <c r="Q19" s="45" t="s">
        <v>53</v>
      </c>
      <c r="R19" s="45" t="s">
        <v>53</v>
      </c>
      <c r="S19" s="45" t="s">
        <v>53</v>
      </c>
      <c r="T19" s="45"/>
      <c r="U19" s="45"/>
      <c r="V19" s="55" t="s">
        <v>53</v>
      </c>
      <c r="W19" s="55"/>
      <c r="X19" s="56" t="s">
        <v>53</v>
      </c>
      <c r="Y19" s="55" t="s">
        <v>53</v>
      </c>
      <c r="Z19" s="55" t="s">
        <v>53</v>
      </c>
      <c r="AA19" s="5" t="s">
        <v>53</v>
      </c>
      <c r="AB19" s="5" t="s">
        <v>53</v>
      </c>
      <c r="AC19" s="5" t="s">
        <v>53</v>
      </c>
      <c r="AD19" s="5" t="s">
        <v>53</v>
      </c>
      <c r="AE19" s="5" t="s">
        <v>53</v>
      </c>
      <c r="AF19" s="55" t="s">
        <v>53</v>
      </c>
      <c r="AG19" s="55" t="s">
        <v>53</v>
      </c>
      <c r="AH19" s="55"/>
      <c r="AI19" s="55" t="s">
        <v>53</v>
      </c>
      <c r="AJ19" s="55" t="s">
        <v>53</v>
      </c>
      <c r="AK19" s="57" t="s">
        <v>53</v>
      </c>
      <c r="AL19" s="57" t="s">
        <v>53</v>
      </c>
      <c r="AM19" s="57" t="s">
        <v>53</v>
      </c>
      <c r="AN19" s="57" t="s">
        <v>53</v>
      </c>
      <c r="AO19" s="57" t="s">
        <v>53</v>
      </c>
      <c r="AP19" s="58" t="s">
        <v>53</v>
      </c>
      <c r="AQ19" s="58"/>
      <c r="AR19" s="58" t="s">
        <v>53</v>
      </c>
      <c r="AS19" s="58" t="s">
        <v>53</v>
      </c>
      <c r="AT19" s="59" t="s">
        <v>53</v>
      </c>
    </row>
    <row r="20" spans="1:46" s="100" customFormat="1" ht="249.75" customHeight="1" x14ac:dyDescent="0.2">
      <c r="A20" s="90">
        <v>1</v>
      </c>
      <c r="B20" s="91" t="s">
        <v>54</v>
      </c>
      <c r="C20" s="91" t="s">
        <v>55</v>
      </c>
      <c r="D20" s="92" t="s">
        <v>56</v>
      </c>
      <c r="E20" s="93">
        <v>0.03</v>
      </c>
      <c r="F20" s="94" t="s">
        <v>57</v>
      </c>
      <c r="G20" s="92" t="s">
        <v>58</v>
      </c>
      <c r="H20" s="92" t="s">
        <v>59</v>
      </c>
      <c r="I20" s="95" t="s">
        <v>60</v>
      </c>
      <c r="J20" s="94" t="s">
        <v>61</v>
      </c>
      <c r="K20" s="94" t="s">
        <v>62</v>
      </c>
      <c r="L20" s="96">
        <v>0</v>
      </c>
      <c r="M20" s="97">
        <v>0.05</v>
      </c>
      <c r="N20" s="96">
        <v>0</v>
      </c>
      <c r="O20" s="96">
        <v>0</v>
      </c>
      <c r="P20" s="98">
        <f>SUM(L20:O20)</f>
        <v>0.05</v>
      </c>
      <c r="Q20" s="96" t="s">
        <v>63</v>
      </c>
      <c r="R20" s="92" t="s">
        <v>64</v>
      </c>
      <c r="S20" s="92" t="s">
        <v>65</v>
      </c>
      <c r="T20" s="99" t="s">
        <v>66</v>
      </c>
      <c r="U20" s="99"/>
      <c r="V20" s="109">
        <f>L20</f>
        <v>0</v>
      </c>
      <c r="W20" s="109">
        <v>0</v>
      </c>
      <c r="X20" s="112" t="s">
        <v>67</v>
      </c>
      <c r="Y20" s="112" t="s">
        <v>67</v>
      </c>
      <c r="Z20" s="112" t="s">
        <v>67</v>
      </c>
      <c r="AA20" s="138">
        <f>M20</f>
        <v>0.05</v>
      </c>
      <c r="AB20" s="132">
        <v>0</v>
      </c>
      <c r="AC20" s="112">
        <f>AB20/AA20</f>
        <v>0</v>
      </c>
      <c r="AD20" s="111" t="s">
        <v>68</v>
      </c>
      <c r="AE20" s="111" t="s">
        <v>69</v>
      </c>
      <c r="AF20" s="112" t="s">
        <v>67</v>
      </c>
      <c r="AG20" s="112" t="s">
        <v>67</v>
      </c>
      <c r="AH20" s="159" t="s">
        <v>67</v>
      </c>
      <c r="AI20" s="111" t="s">
        <v>67</v>
      </c>
      <c r="AJ20" s="111" t="s">
        <v>67</v>
      </c>
      <c r="AK20" s="109">
        <f>O20</f>
        <v>0</v>
      </c>
      <c r="AL20" s="130">
        <v>0</v>
      </c>
      <c r="AM20" s="112" t="s">
        <v>67</v>
      </c>
      <c r="AN20" s="131" t="s">
        <v>67</v>
      </c>
      <c r="AO20" s="111" t="s">
        <v>67</v>
      </c>
      <c r="AP20" s="99" t="str">
        <f>G20</f>
        <v>Porcentaje de incremento de la participación de los Ciudadanos en la Audiencia de Rendición de Cuentas</v>
      </c>
      <c r="AQ20" s="105">
        <f>P20</f>
        <v>0.05</v>
      </c>
      <c r="AR20" s="132">
        <v>0</v>
      </c>
      <c r="AS20" s="112">
        <f>AR20/AQ20</f>
        <v>0</v>
      </c>
      <c r="AT20" s="111" t="s">
        <v>68</v>
      </c>
    </row>
    <row r="21" spans="1:46" s="100" customFormat="1" ht="118.5" customHeight="1" x14ac:dyDescent="0.2">
      <c r="A21" s="90">
        <v>1</v>
      </c>
      <c r="B21" s="91" t="s">
        <v>54</v>
      </c>
      <c r="C21" s="91" t="s">
        <v>55</v>
      </c>
      <c r="D21" s="92" t="s">
        <v>70</v>
      </c>
      <c r="E21" s="93">
        <v>0.04</v>
      </c>
      <c r="F21" s="94" t="s">
        <v>57</v>
      </c>
      <c r="G21" s="92" t="s">
        <v>71</v>
      </c>
      <c r="H21" s="92" t="s">
        <v>72</v>
      </c>
      <c r="I21" s="95" t="s">
        <v>73</v>
      </c>
      <c r="J21" s="94" t="s">
        <v>74</v>
      </c>
      <c r="K21" s="94" t="s">
        <v>75</v>
      </c>
      <c r="L21" s="96">
        <v>0</v>
      </c>
      <c r="M21" s="97">
        <v>0.4</v>
      </c>
      <c r="N21" s="97">
        <v>0.55000000000000004</v>
      </c>
      <c r="O21" s="97">
        <v>0.65</v>
      </c>
      <c r="P21" s="98">
        <f>+O21</f>
        <v>0.65</v>
      </c>
      <c r="Q21" s="96" t="s">
        <v>76</v>
      </c>
      <c r="R21" s="92" t="s">
        <v>77</v>
      </c>
      <c r="S21" s="92" t="s">
        <v>65</v>
      </c>
      <c r="T21" s="99" t="s">
        <v>78</v>
      </c>
      <c r="U21" s="99"/>
      <c r="V21" s="109">
        <f t="shared" ref="V21:V32" si="0">L21</f>
        <v>0</v>
      </c>
      <c r="W21" s="139"/>
      <c r="X21" s="112" t="s">
        <v>67</v>
      </c>
      <c r="Y21" s="110" t="s">
        <v>79</v>
      </c>
      <c r="Z21" s="110" t="s">
        <v>80</v>
      </c>
      <c r="AA21" s="138">
        <f t="shared" ref="AA21:AA34" si="1">M21</f>
        <v>0.4</v>
      </c>
      <c r="AB21" s="140">
        <v>0.58599999999999997</v>
      </c>
      <c r="AC21" s="112">
        <v>1</v>
      </c>
      <c r="AD21" s="111" t="s">
        <v>81</v>
      </c>
      <c r="AE21" s="111" t="s">
        <v>82</v>
      </c>
      <c r="AF21" s="105">
        <f t="shared" ref="AF21:AF32" si="2">N21</f>
        <v>0.55000000000000004</v>
      </c>
      <c r="AG21" s="139">
        <v>0.81299999999999994</v>
      </c>
      <c r="AH21" s="159">
        <v>1</v>
      </c>
      <c r="AI21" s="111" t="s">
        <v>83</v>
      </c>
      <c r="AJ21" s="111" t="s">
        <v>80</v>
      </c>
      <c r="AK21" s="105">
        <f t="shared" ref="AK21:AK35" si="3">O21</f>
        <v>0.65</v>
      </c>
      <c r="AL21" s="130">
        <v>0.84299999999999997</v>
      </c>
      <c r="AM21" s="112">
        <v>1</v>
      </c>
      <c r="AN21" s="131" t="s">
        <v>324</v>
      </c>
      <c r="AO21" s="111" t="s">
        <v>77</v>
      </c>
      <c r="AP21" s="99" t="str">
        <f t="shared" ref="AP21:AP35" si="4">G21</f>
        <v>Porcentaje de Avance en el Cumplimiento Fisico del Plan de Desarrollo Local</v>
      </c>
      <c r="AQ21" s="105">
        <f t="shared" ref="AQ21:AQ35" si="5">P21</f>
        <v>0.65</v>
      </c>
      <c r="AR21" s="132">
        <v>0.84299999999999997</v>
      </c>
      <c r="AS21" s="142">
        <v>1</v>
      </c>
      <c r="AT21" s="131" t="s">
        <v>324</v>
      </c>
    </row>
    <row r="22" spans="1:46" s="100" customFormat="1" ht="80.25" customHeight="1" x14ac:dyDescent="0.2">
      <c r="A22" s="90">
        <v>6</v>
      </c>
      <c r="B22" s="91" t="s">
        <v>84</v>
      </c>
      <c r="C22" s="91" t="s">
        <v>85</v>
      </c>
      <c r="D22" s="92" t="s">
        <v>86</v>
      </c>
      <c r="E22" s="93">
        <v>0.04</v>
      </c>
      <c r="F22" s="99" t="s">
        <v>57</v>
      </c>
      <c r="G22" s="91" t="s">
        <v>87</v>
      </c>
      <c r="H22" s="91" t="s">
        <v>88</v>
      </c>
      <c r="I22" s="101" t="s">
        <v>89</v>
      </c>
      <c r="J22" s="99" t="s">
        <v>74</v>
      </c>
      <c r="K22" s="99" t="s">
        <v>90</v>
      </c>
      <c r="L22" s="96">
        <v>0</v>
      </c>
      <c r="M22" s="97">
        <v>0.5</v>
      </c>
      <c r="N22" s="97">
        <v>0</v>
      </c>
      <c r="O22" s="97">
        <v>0.95</v>
      </c>
      <c r="P22" s="102">
        <v>0.95</v>
      </c>
      <c r="Q22" s="96" t="s">
        <v>91</v>
      </c>
      <c r="R22" s="91" t="s">
        <v>92</v>
      </c>
      <c r="S22" s="92" t="s">
        <v>65</v>
      </c>
      <c r="T22" s="99" t="s">
        <v>92</v>
      </c>
      <c r="U22" s="99"/>
      <c r="V22" s="109">
        <f t="shared" si="0"/>
        <v>0</v>
      </c>
      <c r="W22" s="109">
        <v>0</v>
      </c>
      <c r="X22" s="112" t="s">
        <v>67</v>
      </c>
      <c r="Y22" s="112" t="s">
        <v>67</v>
      </c>
      <c r="Z22" s="112" t="s">
        <v>67</v>
      </c>
      <c r="AA22" s="138">
        <f t="shared" si="1"/>
        <v>0.5</v>
      </c>
      <c r="AB22" s="140">
        <v>0.55249999999999999</v>
      </c>
      <c r="AC22" s="112">
        <v>1</v>
      </c>
      <c r="AD22" s="111" t="s">
        <v>93</v>
      </c>
      <c r="AE22" s="111" t="s">
        <v>94</v>
      </c>
      <c r="AF22" s="141">
        <f t="shared" si="2"/>
        <v>0</v>
      </c>
      <c r="AG22" s="130">
        <v>0.65</v>
      </c>
      <c r="AH22" s="159" t="s">
        <v>67</v>
      </c>
      <c r="AI22" s="111" t="s">
        <v>95</v>
      </c>
      <c r="AJ22" s="111" t="s">
        <v>96</v>
      </c>
      <c r="AK22" s="105">
        <f t="shared" si="3"/>
        <v>0.95</v>
      </c>
      <c r="AL22" s="130">
        <v>0.97760000000000002</v>
      </c>
      <c r="AM22" s="112">
        <v>1</v>
      </c>
      <c r="AN22" s="131" t="s">
        <v>97</v>
      </c>
      <c r="AO22" s="111" t="s">
        <v>98</v>
      </c>
      <c r="AP22" s="99" t="str">
        <f t="shared" si="4"/>
        <v>Porcentaje de Compromisos de la vigencia 2019</v>
      </c>
      <c r="AQ22" s="105">
        <f t="shared" si="5"/>
        <v>0.95</v>
      </c>
      <c r="AR22" s="130">
        <v>0.97760000000000002</v>
      </c>
      <c r="AS22" s="112">
        <v>1</v>
      </c>
      <c r="AT22" s="131" t="s">
        <v>97</v>
      </c>
    </row>
    <row r="23" spans="1:46" s="100" customFormat="1" ht="81.75" customHeight="1" x14ac:dyDescent="0.2">
      <c r="A23" s="90">
        <v>6</v>
      </c>
      <c r="B23" s="91" t="s">
        <v>84</v>
      </c>
      <c r="C23" s="91" t="s">
        <v>85</v>
      </c>
      <c r="D23" s="92" t="s">
        <v>99</v>
      </c>
      <c r="E23" s="93">
        <v>0.04</v>
      </c>
      <c r="F23" s="99" t="s">
        <v>100</v>
      </c>
      <c r="G23" s="91" t="s">
        <v>101</v>
      </c>
      <c r="H23" s="91" t="s">
        <v>102</v>
      </c>
      <c r="I23" s="101" t="s">
        <v>103</v>
      </c>
      <c r="J23" s="99" t="s">
        <v>74</v>
      </c>
      <c r="K23" s="99" t="s">
        <v>104</v>
      </c>
      <c r="L23" s="96">
        <v>0</v>
      </c>
      <c r="M23" s="97">
        <v>0.05</v>
      </c>
      <c r="N23" s="97">
        <v>0.2</v>
      </c>
      <c r="O23" s="97">
        <v>0.4</v>
      </c>
      <c r="P23" s="98">
        <v>0.4</v>
      </c>
      <c r="Q23" s="96" t="s">
        <v>91</v>
      </c>
      <c r="R23" s="91" t="s">
        <v>92</v>
      </c>
      <c r="S23" s="92" t="s">
        <v>65</v>
      </c>
      <c r="T23" s="99" t="s">
        <v>92</v>
      </c>
      <c r="U23" s="99"/>
      <c r="V23" s="109">
        <f t="shared" si="0"/>
        <v>0</v>
      </c>
      <c r="W23" s="109">
        <v>0</v>
      </c>
      <c r="X23" s="112" t="s">
        <v>67</v>
      </c>
      <c r="Y23" s="112" t="s">
        <v>67</v>
      </c>
      <c r="Z23" s="112" t="s">
        <v>67</v>
      </c>
      <c r="AA23" s="138">
        <f t="shared" si="1"/>
        <v>0.05</v>
      </c>
      <c r="AB23" s="140">
        <v>4.4999999999999998E-2</v>
      </c>
      <c r="AC23" s="112">
        <f t="shared" ref="AC23:AC30" si="6">AB23/AA23</f>
        <v>0.89999999999999991</v>
      </c>
      <c r="AD23" s="111" t="s">
        <v>105</v>
      </c>
      <c r="AE23" s="111" t="s">
        <v>94</v>
      </c>
      <c r="AF23" s="105">
        <f t="shared" si="2"/>
        <v>0.2</v>
      </c>
      <c r="AG23" s="139">
        <v>0.1923</v>
      </c>
      <c r="AH23" s="159">
        <f>AG23/AF23</f>
        <v>0.96149999999999991</v>
      </c>
      <c r="AI23" s="111" t="s">
        <v>106</v>
      </c>
      <c r="AJ23" s="111" t="s">
        <v>96</v>
      </c>
      <c r="AK23" s="105">
        <f t="shared" si="3"/>
        <v>0.4</v>
      </c>
      <c r="AL23" s="130">
        <v>0.28000000000000003</v>
      </c>
      <c r="AM23" s="112">
        <f t="shared" ref="AM23:AM30" si="7">AL23/AK23</f>
        <v>0.70000000000000007</v>
      </c>
      <c r="AN23" s="131" t="s">
        <v>107</v>
      </c>
      <c r="AO23" s="111" t="s">
        <v>98</v>
      </c>
      <c r="AP23" s="99" t="str">
        <f t="shared" si="4"/>
        <v>Porcentaje de Giros de la Vigencia 2019</v>
      </c>
      <c r="AQ23" s="105">
        <f t="shared" si="5"/>
        <v>0.4</v>
      </c>
      <c r="AR23" s="130">
        <v>0.28000000000000003</v>
      </c>
      <c r="AS23" s="112">
        <f t="shared" ref="AS23" si="8">AR23/AQ23</f>
        <v>0.70000000000000007</v>
      </c>
      <c r="AT23" s="131" t="s">
        <v>107</v>
      </c>
    </row>
    <row r="24" spans="1:46" s="100" customFormat="1" ht="94.5" customHeight="1" x14ac:dyDescent="0.2">
      <c r="A24" s="90">
        <v>6</v>
      </c>
      <c r="B24" s="91" t="s">
        <v>84</v>
      </c>
      <c r="C24" s="91" t="s">
        <v>85</v>
      </c>
      <c r="D24" s="92" t="s">
        <v>108</v>
      </c>
      <c r="E24" s="93">
        <v>0.04</v>
      </c>
      <c r="F24" s="99" t="s">
        <v>100</v>
      </c>
      <c r="G24" s="91" t="s">
        <v>109</v>
      </c>
      <c r="H24" s="91" t="s">
        <v>110</v>
      </c>
      <c r="I24" s="101" t="s">
        <v>111</v>
      </c>
      <c r="J24" s="99" t="s">
        <v>74</v>
      </c>
      <c r="K24" s="99" t="s">
        <v>104</v>
      </c>
      <c r="L24" s="97">
        <v>0.05</v>
      </c>
      <c r="M24" s="97">
        <v>0.2</v>
      </c>
      <c r="N24" s="97">
        <v>0.4</v>
      </c>
      <c r="O24" s="97">
        <v>0.5</v>
      </c>
      <c r="P24" s="98">
        <v>0.5</v>
      </c>
      <c r="Q24" s="96" t="s">
        <v>91</v>
      </c>
      <c r="R24" s="91" t="s">
        <v>92</v>
      </c>
      <c r="S24" s="92" t="s">
        <v>65</v>
      </c>
      <c r="T24" s="99" t="s">
        <v>92</v>
      </c>
      <c r="U24" s="99"/>
      <c r="V24" s="105">
        <f t="shared" si="0"/>
        <v>0.05</v>
      </c>
      <c r="W24" s="130">
        <v>0.86</v>
      </c>
      <c r="X24" s="142">
        <v>1</v>
      </c>
      <c r="Y24" s="110" t="s">
        <v>112</v>
      </c>
      <c r="Z24" s="110" t="s">
        <v>113</v>
      </c>
      <c r="AA24" s="138">
        <f t="shared" si="1"/>
        <v>0.2</v>
      </c>
      <c r="AB24" s="140">
        <v>0.93469999999999998</v>
      </c>
      <c r="AC24" s="112">
        <v>1</v>
      </c>
      <c r="AD24" s="111" t="s">
        <v>114</v>
      </c>
      <c r="AE24" s="111" t="s">
        <v>94</v>
      </c>
      <c r="AF24" s="105">
        <f t="shared" si="2"/>
        <v>0.4</v>
      </c>
      <c r="AG24" s="139">
        <v>0.94259999999999999</v>
      </c>
      <c r="AH24" s="159">
        <v>1</v>
      </c>
      <c r="AI24" s="111" t="s">
        <v>115</v>
      </c>
      <c r="AJ24" s="111" t="s">
        <v>96</v>
      </c>
      <c r="AK24" s="105">
        <f t="shared" si="3"/>
        <v>0.5</v>
      </c>
      <c r="AL24" s="130">
        <v>0.95399999999999996</v>
      </c>
      <c r="AM24" s="112">
        <v>1</v>
      </c>
      <c r="AN24" s="131" t="s">
        <v>116</v>
      </c>
      <c r="AO24" s="111" t="s">
        <v>98</v>
      </c>
      <c r="AP24" s="99" t="str">
        <f t="shared" si="4"/>
        <v>Porcentaje de Giros de Obligaciones por Pagar 2017 y anteirores</v>
      </c>
      <c r="AQ24" s="105">
        <f t="shared" si="5"/>
        <v>0.5</v>
      </c>
      <c r="AR24" s="130">
        <v>0.95399999999999996</v>
      </c>
      <c r="AS24" s="112">
        <v>1</v>
      </c>
      <c r="AT24" s="131" t="s">
        <v>116</v>
      </c>
    </row>
    <row r="25" spans="1:46" s="100" customFormat="1" ht="119.25" customHeight="1" x14ac:dyDescent="0.2">
      <c r="A25" s="90">
        <v>6</v>
      </c>
      <c r="B25" s="91" t="s">
        <v>84</v>
      </c>
      <c r="C25" s="91" t="s">
        <v>85</v>
      </c>
      <c r="D25" s="92" t="s">
        <v>117</v>
      </c>
      <c r="E25" s="93">
        <v>0.04</v>
      </c>
      <c r="F25" s="99" t="s">
        <v>100</v>
      </c>
      <c r="G25" s="91" t="s">
        <v>118</v>
      </c>
      <c r="H25" s="91" t="s">
        <v>119</v>
      </c>
      <c r="I25" s="101" t="s">
        <v>120</v>
      </c>
      <c r="J25" s="99" t="s">
        <v>74</v>
      </c>
      <c r="K25" s="99" t="s">
        <v>104</v>
      </c>
      <c r="L25" s="97">
        <v>0.1</v>
      </c>
      <c r="M25" s="97">
        <v>0.2</v>
      </c>
      <c r="N25" s="97">
        <v>0.4</v>
      </c>
      <c r="O25" s="97">
        <v>0.5</v>
      </c>
      <c r="P25" s="98">
        <f>+O25</f>
        <v>0.5</v>
      </c>
      <c r="Q25" s="96" t="s">
        <v>91</v>
      </c>
      <c r="R25" s="91" t="s">
        <v>92</v>
      </c>
      <c r="S25" s="92" t="s">
        <v>65</v>
      </c>
      <c r="T25" s="99" t="s">
        <v>92</v>
      </c>
      <c r="U25" s="99"/>
      <c r="V25" s="105">
        <f t="shared" si="0"/>
        <v>0.1</v>
      </c>
      <c r="W25" s="130">
        <v>9.1800000000000007E-2</v>
      </c>
      <c r="X25" s="142">
        <v>1</v>
      </c>
      <c r="Y25" s="110" t="s">
        <v>121</v>
      </c>
      <c r="Z25" s="110" t="s">
        <v>113</v>
      </c>
      <c r="AA25" s="138">
        <f t="shared" si="1"/>
        <v>0.2</v>
      </c>
      <c r="AB25" s="140">
        <v>0.3206</v>
      </c>
      <c r="AC25" s="112">
        <v>1</v>
      </c>
      <c r="AD25" s="111" t="s">
        <v>122</v>
      </c>
      <c r="AE25" s="111" t="s">
        <v>94</v>
      </c>
      <c r="AF25" s="105">
        <f t="shared" si="2"/>
        <v>0.4</v>
      </c>
      <c r="AG25" s="139">
        <v>0.435</v>
      </c>
      <c r="AH25" s="159">
        <v>1</v>
      </c>
      <c r="AI25" s="111" t="s">
        <v>123</v>
      </c>
      <c r="AJ25" s="111" t="s">
        <v>96</v>
      </c>
      <c r="AK25" s="105">
        <f t="shared" si="3"/>
        <v>0.5</v>
      </c>
      <c r="AL25" s="130">
        <v>0.81</v>
      </c>
      <c r="AM25" s="112">
        <v>1</v>
      </c>
      <c r="AN25" s="131" t="s">
        <v>124</v>
      </c>
      <c r="AO25" s="111" t="s">
        <v>98</v>
      </c>
      <c r="AP25" s="99" t="str">
        <f t="shared" si="4"/>
        <v>Porcentaje de Giros de Obligaciones por Pagar 2018</v>
      </c>
      <c r="AQ25" s="105">
        <f t="shared" si="5"/>
        <v>0.5</v>
      </c>
      <c r="AR25" s="130">
        <v>0.81</v>
      </c>
      <c r="AS25" s="112">
        <v>1</v>
      </c>
      <c r="AT25" s="131" t="s">
        <v>124</v>
      </c>
    </row>
    <row r="26" spans="1:46" s="100" customFormat="1" ht="115.5" customHeight="1" x14ac:dyDescent="0.2">
      <c r="A26" s="90">
        <v>1</v>
      </c>
      <c r="B26" s="91" t="s">
        <v>125</v>
      </c>
      <c r="C26" s="91" t="s">
        <v>126</v>
      </c>
      <c r="D26" s="91" t="s">
        <v>127</v>
      </c>
      <c r="E26" s="93">
        <v>0.12</v>
      </c>
      <c r="F26" s="96" t="s">
        <v>100</v>
      </c>
      <c r="G26" s="103" t="s">
        <v>128</v>
      </c>
      <c r="H26" s="103" t="s">
        <v>129</v>
      </c>
      <c r="I26" s="104">
        <v>22</v>
      </c>
      <c r="J26" s="94" t="s">
        <v>61</v>
      </c>
      <c r="K26" s="94" t="s">
        <v>130</v>
      </c>
      <c r="L26" s="95"/>
      <c r="M26" s="95">
        <v>0.3</v>
      </c>
      <c r="N26" s="95"/>
      <c r="O26" s="95">
        <v>0.3</v>
      </c>
      <c r="P26" s="95">
        <v>0.6</v>
      </c>
      <c r="Q26" s="99" t="s">
        <v>63</v>
      </c>
      <c r="R26" s="105" t="s">
        <v>131</v>
      </c>
      <c r="S26" s="99" t="s">
        <v>132</v>
      </c>
      <c r="T26" s="99" t="s">
        <v>133</v>
      </c>
      <c r="U26" s="99"/>
      <c r="V26" s="105">
        <f t="shared" si="0"/>
        <v>0</v>
      </c>
      <c r="W26" s="105">
        <v>0</v>
      </c>
      <c r="X26" s="112" t="s">
        <v>67</v>
      </c>
      <c r="Y26" s="112" t="s">
        <v>67</v>
      </c>
      <c r="Z26" s="112" t="s">
        <v>67</v>
      </c>
      <c r="AA26" s="138">
        <f t="shared" si="1"/>
        <v>0.3</v>
      </c>
      <c r="AB26" s="132">
        <v>0.14000000000000001</v>
      </c>
      <c r="AC26" s="112">
        <f t="shared" si="6"/>
        <v>0.46666666666666673</v>
      </c>
      <c r="AD26" s="111" t="s">
        <v>134</v>
      </c>
      <c r="AE26" s="111" t="s">
        <v>135</v>
      </c>
      <c r="AF26" s="112" t="s">
        <v>67</v>
      </c>
      <c r="AG26" s="112" t="s">
        <v>67</v>
      </c>
      <c r="AH26" s="159" t="s">
        <v>67</v>
      </c>
      <c r="AI26" s="111" t="s">
        <v>67</v>
      </c>
      <c r="AJ26" s="111" t="s">
        <v>67</v>
      </c>
      <c r="AK26" s="105">
        <f t="shared" si="3"/>
        <v>0.3</v>
      </c>
      <c r="AL26" s="130">
        <v>0</v>
      </c>
      <c r="AM26" s="112">
        <v>0</v>
      </c>
      <c r="AN26" s="131" t="s">
        <v>136</v>
      </c>
      <c r="AO26" s="111" t="s">
        <v>137</v>
      </c>
      <c r="AP26" s="99" t="str">
        <f t="shared" si="4"/>
        <v>Porcentaje de impulsos procesales por los inspectores en las Localidades</v>
      </c>
      <c r="AQ26" s="105">
        <f t="shared" si="5"/>
        <v>0.6</v>
      </c>
      <c r="AR26" s="132">
        <v>0.14000000000000001</v>
      </c>
      <c r="AS26" s="178">
        <f t="shared" ref="AS26:AS33" si="9">AR26/AQ26</f>
        <v>0.23333333333333336</v>
      </c>
      <c r="AT26" s="111" t="s">
        <v>134</v>
      </c>
    </row>
    <row r="27" spans="1:46" s="100" customFormat="1" ht="102" customHeight="1" x14ac:dyDescent="0.2">
      <c r="A27" s="90">
        <v>1</v>
      </c>
      <c r="B27" s="91" t="s">
        <v>125</v>
      </c>
      <c r="C27" s="91" t="s">
        <v>126</v>
      </c>
      <c r="D27" s="91" t="s">
        <v>138</v>
      </c>
      <c r="E27" s="93">
        <v>7.4999999999999997E-2</v>
      </c>
      <c r="F27" s="106" t="s">
        <v>100</v>
      </c>
      <c r="G27" s="103" t="s">
        <v>139</v>
      </c>
      <c r="H27" s="103" t="s">
        <v>140</v>
      </c>
      <c r="I27" s="106">
        <v>18</v>
      </c>
      <c r="J27" s="106" t="s">
        <v>61</v>
      </c>
      <c r="K27" s="103" t="s">
        <v>141</v>
      </c>
      <c r="L27" s="107">
        <v>0</v>
      </c>
      <c r="M27" s="107">
        <v>0</v>
      </c>
      <c r="N27" s="107">
        <v>0</v>
      </c>
      <c r="O27" s="107">
        <v>2</v>
      </c>
      <c r="P27" s="107">
        <f>SUM(L27:O27)</f>
        <v>2</v>
      </c>
      <c r="Q27" s="99" t="s">
        <v>63</v>
      </c>
      <c r="R27" s="99" t="s">
        <v>142</v>
      </c>
      <c r="S27" s="99" t="s">
        <v>132</v>
      </c>
      <c r="T27" s="106" t="s">
        <v>143</v>
      </c>
      <c r="U27" s="99"/>
      <c r="V27" s="109">
        <f>L27</f>
        <v>0</v>
      </c>
      <c r="W27" s="109">
        <f>M27</f>
        <v>0</v>
      </c>
      <c r="X27" s="112" t="s">
        <v>67</v>
      </c>
      <c r="Y27" s="112" t="s">
        <v>67</v>
      </c>
      <c r="Z27" s="112" t="s">
        <v>67</v>
      </c>
      <c r="AA27" s="112" t="s">
        <v>67</v>
      </c>
      <c r="AB27" s="112" t="s">
        <v>67</v>
      </c>
      <c r="AC27" s="112" t="s">
        <v>67</v>
      </c>
      <c r="AD27" s="111" t="s">
        <v>144</v>
      </c>
      <c r="AE27" s="111" t="s">
        <v>67</v>
      </c>
      <c r="AF27" s="112" t="s">
        <v>67</v>
      </c>
      <c r="AG27" s="112" t="s">
        <v>67</v>
      </c>
      <c r="AH27" s="159" t="s">
        <v>67</v>
      </c>
      <c r="AI27" s="111" t="s">
        <v>67</v>
      </c>
      <c r="AJ27" s="111" t="s">
        <v>67</v>
      </c>
      <c r="AK27" s="109">
        <f>O27</f>
        <v>2</v>
      </c>
      <c r="AL27" s="179">
        <v>2</v>
      </c>
      <c r="AM27" s="112">
        <f>AL27/AK27</f>
        <v>1</v>
      </c>
      <c r="AN27" s="131" t="s">
        <v>145</v>
      </c>
      <c r="AO27" s="111" t="s">
        <v>146</v>
      </c>
      <c r="AP27" s="99" t="str">
        <f>G27</f>
        <v>Acciones de control u operativos en materia de ambiente, mineria y relaciones con los animales Realizados</v>
      </c>
      <c r="AQ27" s="109">
        <f>P27</f>
        <v>2</v>
      </c>
      <c r="AR27" s="129">
        <f>SUM(AL27)</f>
        <v>2</v>
      </c>
      <c r="AS27" s="142">
        <v>1</v>
      </c>
      <c r="AT27" s="181" t="s">
        <v>147</v>
      </c>
    </row>
    <row r="28" spans="1:46" s="100" customFormat="1" ht="193.5" customHeight="1" x14ac:dyDescent="0.2">
      <c r="A28" s="90">
        <v>1</v>
      </c>
      <c r="B28" s="91" t="s">
        <v>125</v>
      </c>
      <c r="C28" s="91" t="s">
        <v>126</v>
      </c>
      <c r="D28" s="91" t="s">
        <v>148</v>
      </c>
      <c r="E28" s="93">
        <v>7.4999999999999997E-2</v>
      </c>
      <c r="F28" s="106" t="s">
        <v>100</v>
      </c>
      <c r="G28" s="103" t="s">
        <v>149</v>
      </c>
      <c r="H28" s="91" t="s">
        <v>150</v>
      </c>
      <c r="I28" s="96" t="s">
        <v>151</v>
      </c>
      <c r="J28" s="96" t="s">
        <v>61</v>
      </c>
      <c r="K28" s="103" t="s">
        <v>149</v>
      </c>
      <c r="L28" s="96">
        <v>2</v>
      </c>
      <c r="M28" s="96">
        <v>2</v>
      </c>
      <c r="N28" s="96">
        <v>2</v>
      </c>
      <c r="O28" s="96"/>
      <c r="P28" s="107">
        <f>SUM(L28:O28)</f>
        <v>6</v>
      </c>
      <c r="Q28" s="99" t="s">
        <v>63</v>
      </c>
      <c r="R28" s="99" t="s">
        <v>152</v>
      </c>
      <c r="S28" s="99" t="s">
        <v>132</v>
      </c>
      <c r="T28" s="106" t="s">
        <v>153</v>
      </c>
      <c r="U28" s="108"/>
      <c r="V28" s="109">
        <f>L28</f>
        <v>2</v>
      </c>
      <c r="W28" s="111">
        <v>4</v>
      </c>
      <c r="X28" s="112">
        <v>1</v>
      </c>
      <c r="Y28" s="110" t="s">
        <v>154</v>
      </c>
      <c r="Z28" s="110" t="s">
        <v>155</v>
      </c>
      <c r="AA28" s="128">
        <f>M28</f>
        <v>2</v>
      </c>
      <c r="AB28" s="129">
        <v>4</v>
      </c>
      <c r="AC28" s="112">
        <v>1</v>
      </c>
      <c r="AD28" s="111" t="s">
        <v>156</v>
      </c>
      <c r="AE28" s="111" t="s">
        <v>157</v>
      </c>
      <c r="AF28" s="109">
        <f>N28</f>
        <v>2</v>
      </c>
      <c r="AG28" s="111">
        <v>4</v>
      </c>
      <c r="AH28" s="159">
        <v>1</v>
      </c>
      <c r="AI28" s="111" t="s">
        <v>158</v>
      </c>
      <c r="AJ28" s="111" t="s">
        <v>159</v>
      </c>
      <c r="AK28" s="109">
        <f>O28</f>
        <v>0</v>
      </c>
      <c r="AL28" s="179">
        <v>2</v>
      </c>
      <c r="AM28" s="112" t="s">
        <v>67</v>
      </c>
      <c r="AN28" s="131" t="s">
        <v>160</v>
      </c>
      <c r="AO28" s="111" t="s">
        <v>161</v>
      </c>
      <c r="AP28" s="99" t="str">
        <f>G28</f>
        <v>Actividades de prevención en materia de ambiente, minería y relaciones con los animales</v>
      </c>
      <c r="AQ28" s="109">
        <f>P28</f>
        <v>6</v>
      </c>
      <c r="AR28" s="129">
        <f>SUM(AL28,AG28,AB28,W28)</f>
        <v>14</v>
      </c>
      <c r="AS28" s="142">
        <v>1</v>
      </c>
      <c r="AT28" s="181" t="s">
        <v>162</v>
      </c>
    </row>
    <row r="29" spans="1:46" s="100" customFormat="1" ht="188.25" customHeight="1" x14ac:dyDescent="0.2">
      <c r="A29" s="90">
        <v>1</v>
      </c>
      <c r="B29" s="91" t="s">
        <v>125</v>
      </c>
      <c r="C29" s="91" t="s">
        <v>126</v>
      </c>
      <c r="D29" s="91" t="s">
        <v>163</v>
      </c>
      <c r="E29" s="93">
        <v>0.15</v>
      </c>
      <c r="F29" s="106" t="s">
        <v>100</v>
      </c>
      <c r="G29" s="103" t="s">
        <v>164</v>
      </c>
      <c r="H29" s="103" t="s">
        <v>165</v>
      </c>
      <c r="I29" s="106" t="s">
        <v>151</v>
      </c>
      <c r="J29" s="106" t="s">
        <v>61</v>
      </c>
      <c r="K29" s="103" t="s">
        <v>166</v>
      </c>
      <c r="L29" s="107">
        <v>0</v>
      </c>
      <c r="M29" s="107">
        <v>5</v>
      </c>
      <c r="N29" s="107">
        <v>0</v>
      </c>
      <c r="O29" s="107">
        <v>5</v>
      </c>
      <c r="P29" s="107">
        <f>SUM(L29:O29)</f>
        <v>10</v>
      </c>
      <c r="Q29" s="99" t="s">
        <v>63</v>
      </c>
      <c r="R29" s="99" t="s">
        <v>152</v>
      </c>
      <c r="S29" s="99" t="s">
        <v>132</v>
      </c>
      <c r="T29" s="106" t="s">
        <v>167</v>
      </c>
      <c r="U29" s="99"/>
      <c r="V29" s="109">
        <f>L29</f>
        <v>0</v>
      </c>
      <c r="W29" s="111">
        <v>0</v>
      </c>
      <c r="X29" s="112" t="s">
        <v>67</v>
      </c>
      <c r="Y29" s="112" t="s">
        <v>67</v>
      </c>
      <c r="Z29" s="112" t="s">
        <v>67</v>
      </c>
      <c r="AA29" s="128">
        <f>M29</f>
        <v>5</v>
      </c>
      <c r="AB29" s="129">
        <v>5</v>
      </c>
      <c r="AC29" s="112">
        <f>AB29/AA29</f>
        <v>1</v>
      </c>
      <c r="AD29" s="111" t="s">
        <v>168</v>
      </c>
      <c r="AE29" s="111" t="s">
        <v>169</v>
      </c>
      <c r="AF29" s="109">
        <f>N29</f>
        <v>0</v>
      </c>
      <c r="AG29" s="111">
        <v>0</v>
      </c>
      <c r="AH29" s="159" t="s">
        <v>67</v>
      </c>
      <c r="AI29" s="111" t="s">
        <v>67</v>
      </c>
      <c r="AJ29" s="111" t="s">
        <v>67</v>
      </c>
      <c r="AK29" s="109">
        <f>O29</f>
        <v>5</v>
      </c>
      <c r="AL29" s="179">
        <v>8</v>
      </c>
      <c r="AM29" s="112">
        <v>1</v>
      </c>
      <c r="AN29" s="131" t="s">
        <v>170</v>
      </c>
      <c r="AO29" s="111" t="s">
        <v>161</v>
      </c>
      <c r="AP29" s="99" t="str">
        <f>G29</f>
        <v>Actividades en materia de convivencia relacionados con articulos pirotécnicos y sustancias peligrosas Realizados</v>
      </c>
      <c r="AQ29" s="109">
        <f>P29</f>
        <v>10</v>
      </c>
      <c r="AR29" s="129">
        <f>SUM(AL29,AG29,AB29,W29)</f>
        <v>13</v>
      </c>
      <c r="AS29" s="142">
        <v>1</v>
      </c>
      <c r="AT29" s="181" t="s">
        <v>171</v>
      </c>
    </row>
    <row r="30" spans="1:46" s="127" customFormat="1" ht="121.5" customHeight="1" x14ac:dyDescent="0.2">
      <c r="A30" s="90">
        <v>7</v>
      </c>
      <c r="B30" s="125" t="s">
        <v>172</v>
      </c>
      <c r="C30" s="125" t="s">
        <v>173</v>
      </c>
      <c r="D30" s="126" t="s">
        <v>174</v>
      </c>
      <c r="E30" s="93">
        <v>0.15</v>
      </c>
      <c r="F30" s="94" t="s">
        <v>100</v>
      </c>
      <c r="G30" s="126" t="s">
        <v>175</v>
      </c>
      <c r="H30" s="126" t="s">
        <v>176</v>
      </c>
      <c r="I30" s="95">
        <v>0.65</v>
      </c>
      <c r="J30" s="94" t="s">
        <v>177</v>
      </c>
      <c r="K30" s="94" t="s">
        <v>178</v>
      </c>
      <c r="L30" s="95">
        <v>1</v>
      </c>
      <c r="M30" s="95">
        <v>1</v>
      </c>
      <c r="N30" s="95">
        <v>1</v>
      </c>
      <c r="O30" s="95">
        <v>1</v>
      </c>
      <c r="P30" s="95">
        <v>1</v>
      </c>
      <c r="Q30" s="94" t="s">
        <v>63</v>
      </c>
      <c r="R30" s="94" t="s">
        <v>179</v>
      </c>
      <c r="S30" s="94" t="s">
        <v>132</v>
      </c>
      <c r="T30" s="94" t="s">
        <v>180</v>
      </c>
      <c r="U30" s="94"/>
      <c r="V30" s="95">
        <f t="shared" si="0"/>
        <v>1</v>
      </c>
      <c r="W30" s="143">
        <v>0.99</v>
      </c>
      <c r="X30" s="112">
        <f>W30/V30</f>
        <v>0.99</v>
      </c>
      <c r="Y30" s="144" t="s">
        <v>181</v>
      </c>
      <c r="Z30" s="144" t="s">
        <v>182</v>
      </c>
      <c r="AA30" s="142">
        <f t="shared" si="1"/>
        <v>1</v>
      </c>
      <c r="AB30" s="145">
        <v>0.99</v>
      </c>
      <c r="AC30" s="112">
        <f t="shared" si="6"/>
        <v>0.99</v>
      </c>
      <c r="AD30" s="146" t="s">
        <v>183</v>
      </c>
      <c r="AE30" s="146" t="s">
        <v>184</v>
      </c>
      <c r="AF30" s="95">
        <f t="shared" si="2"/>
        <v>1</v>
      </c>
      <c r="AG30" s="143">
        <v>1</v>
      </c>
      <c r="AH30" s="159">
        <f>AG30/AF30</f>
        <v>1</v>
      </c>
      <c r="AI30" s="146" t="s">
        <v>185</v>
      </c>
      <c r="AJ30" s="111" t="s">
        <v>186</v>
      </c>
      <c r="AK30" s="95">
        <f t="shared" si="3"/>
        <v>1</v>
      </c>
      <c r="AL30" s="143">
        <v>0.99</v>
      </c>
      <c r="AM30" s="112">
        <f t="shared" si="7"/>
        <v>0.99</v>
      </c>
      <c r="AN30" s="146" t="s">
        <v>183</v>
      </c>
      <c r="AO30" s="146" t="s">
        <v>184</v>
      </c>
      <c r="AP30" s="94" t="str">
        <f t="shared" si="4"/>
        <v>Porcentaje del lineamientos de gestión de TIC Impartidas por la DTI del nivel central Cumplidas</v>
      </c>
      <c r="AQ30" s="95">
        <f t="shared" si="5"/>
        <v>1</v>
      </c>
      <c r="AR30" s="180">
        <v>0.99</v>
      </c>
      <c r="AS30" s="178">
        <f t="shared" si="9"/>
        <v>0.99</v>
      </c>
      <c r="AT30" s="146" t="s">
        <v>183</v>
      </c>
    </row>
    <row r="31" spans="1:46" s="119" customFormat="1" ht="166.5" customHeight="1" x14ac:dyDescent="0.2">
      <c r="A31" s="113">
        <v>6</v>
      </c>
      <c r="B31" s="114" t="s">
        <v>84</v>
      </c>
      <c r="C31" s="114" t="s">
        <v>187</v>
      </c>
      <c r="D31" s="115" t="s">
        <v>188</v>
      </c>
      <c r="E31" s="116">
        <v>0.04</v>
      </c>
      <c r="F31" s="117" t="s">
        <v>189</v>
      </c>
      <c r="G31" s="120" t="s">
        <v>190</v>
      </c>
      <c r="H31" s="120" t="s">
        <v>191</v>
      </c>
      <c r="I31" s="117"/>
      <c r="J31" s="117" t="s">
        <v>61</v>
      </c>
      <c r="K31" s="120" t="s">
        <v>192</v>
      </c>
      <c r="L31" s="117">
        <v>0</v>
      </c>
      <c r="M31" s="117">
        <v>0</v>
      </c>
      <c r="N31" s="117">
        <v>0</v>
      </c>
      <c r="O31" s="117">
        <v>1</v>
      </c>
      <c r="P31" s="117">
        <f>+SUM(L31:O31)</f>
        <v>1</v>
      </c>
      <c r="Q31" s="117" t="s">
        <v>63</v>
      </c>
      <c r="R31" s="117" t="s">
        <v>193</v>
      </c>
      <c r="S31" s="117" t="s">
        <v>194</v>
      </c>
      <c r="T31" s="121" t="s">
        <v>195</v>
      </c>
      <c r="U31" s="117"/>
      <c r="V31" s="122" t="s">
        <v>67</v>
      </c>
      <c r="W31" s="122" t="s">
        <v>67</v>
      </c>
      <c r="X31" s="122" t="s">
        <v>67</v>
      </c>
      <c r="Y31" s="122" t="s">
        <v>67</v>
      </c>
      <c r="Z31" s="122" t="s">
        <v>67</v>
      </c>
      <c r="AA31" s="122" t="s">
        <v>67</v>
      </c>
      <c r="AB31" s="122" t="s">
        <v>67</v>
      </c>
      <c r="AC31" s="122" t="s">
        <v>67</v>
      </c>
      <c r="AD31" s="122" t="s">
        <v>67</v>
      </c>
      <c r="AE31" s="122" t="s">
        <v>67</v>
      </c>
      <c r="AF31" s="147" t="s">
        <v>196</v>
      </c>
      <c r="AG31" s="147" t="s">
        <v>196</v>
      </c>
      <c r="AH31" s="162" t="s">
        <v>196</v>
      </c>
      <c r="AI31" s="148" t="s">
        <v>197</v>
      </c>
      <c r="AJ31" s="147" t="s">
        <v>196</v>
      </c>
      <c r="AK31" s="147">
        <f t="shared" si="3"/>
        <v>1</v>
      </c>
      <c r="AL31" s="182">
        <v>1</v>
      </c>
      <c r="AM31" s="122">
        <v>1</v>
      </c>
      <c r="AN31" s="150" t="s">
        <v>198</v>
      </c>
      <c r="AO31" s="148" t="s">
        <v>199</v>
      </c>
      <c r="AP31" s="117" t="str">
        <f t="shared" si="4"/>
        <v>Propuesta de buena práctica de gestión registrada  por proceso o Alcaldía Local en la herramienta de gestión del conocimiento (AGORA).</v>
      </c>
      <c r="AQ31" s="147">
        <f t="shared" si="5"/>
        <v>1</v>
      </c>
      <c r="AR31" s="183">
        <v>1</v>
      </c>
      <c r="AS31" s="153">
        <v>1</v>
      </c>
      <c r="AT31" s="150" t="s">
        <v>198</v>
      </c>
    </row>
    <row r="32" spans="1:46" s="119" customFormat="1" ht="75" customHeight="1" x14ac:dyDescent="0.2">
      <c r="A32" s="113">
        <v>6</v>
      </c>
      <c r="B32" s="114" t="s">
        <v>84</v>
      </c>
      <c r="C32" s="114" t="s">
        <v>187</v>
      </c>
      <c r="D32" s="115" t="s">
        <v>200</v>
      </c>
      <c r="E32" s="116">
        <v>0.04</v>
      </c>
      <c r="F32" s="117" t="s">
        <v>189</v>
      </c>
      <c r="G32" s="120" t="s">
        <v>201</v>
      </c>
      <c r="H32" s="120" t="s">
        <v>202</v>
      </c>
      <c r="I32" s="117"/>
      <c r="J32" s="117" t="s">
        <v>177</v>
      </c>
      <c r="K32" s="120" t="s">
        <v>203</v>
      </c>
      <c r="L32" s="122">
        <v>1</v>
      </c>
      <c r="M32" s="122">
        <v>1</v>
      </c>
      <c r="N32" s="122">
        <v>1</v>
      </c>
      <c r="O32" s="122">
        <v>1</v>
      </c>
      <c r="P32" s="122">
        <v>1</v>
      </c>
      <c r="Q32" s="117" t="s">
        <v>63</v>
      </c>
      <c r="R32" s="117" t="s">
        <v>204</v>
      </c>
      <c r="S32" s="117" t="s">
        <v>194</v>
      </c>
      <c r="T32" s="117" t="s">
        <v>205</v>
      </c>
      <c r="U32" s="117"/>
      <c r="V32" s="118">
        <f t="shared" si="0"/>
        <v>1</v>
      </c>
      <c r="W32" s="149">
        <v>1</v>
      </c>
      <c r="X32" s="122">
        <f>W32/V32</f>
        <v>1</v>
      </c>
      <c r="Y32" s="152" t="s">
        <v>206</v>
      </c>
      <c r="Z32" s="152" t="s">
        <v>207</v>
      </c>
      <c r="AA32" s="153">
        <f t="shared" si="1"/>
        <v>1</v>
      </c>
      <c r="AB32" s="151">
        <v>1</v>
      </c>
      <c r="AC32" s="122">
        <f>AB32/AA32</f>
        <v>1</v>
      </c>
      <c r="AD32" s="148" t="s">
        <v>208</v>
      </c>
      <c r="AE32" s="148" t="s">
        <v>209</v>
      </c>
      <c r="AF32" s="118">
        <f t="shared" si="2"/>
        <v>1</v>
      </c>
      <c r="AG32" s="149">
        <v>1</v>
      </c>
      <c r="AH32" s="160">
        <f>AG32/AF32</f>
        <v>1</v>
      </c>
      <c r="AI32" s="148" t="s">
        <v>210</v>
      </c>
      <c r="AJ32" s="148" t="s">
        <v>211</v>
      </c>
      <c r="AK32" s="118">
        <f t="shared" si="3"/>
        <v>1</v>
      </c>
      <c r="AL32" s="149">
        <v>1</v>
      </c>
      <c r="AM32" s="122">
        <f>AL32/AK32</f>
        <v>1</v>
      </c>
      <c r="AN32" s="148" t="s">
        <v>210</v>
      </c>
      <c r="AO32" s="148" t="s">
        <v>211</v>
      </c>
      <c r="AP32" s="117" t="str">
        <f t="shared" si="4"/>
        <v>Acciones correctivas documentadas y vigentes</v>
      </c>
      <c r="AQ32" s="118">
        <f t="shared" si="5"/>
        <v>1</v>
      </c>
      <c r="AR32" s="149">
        <v>1</v>
      </c>
      <c r="AS32" s="122">
        <f>AR32/AQ32</f>
        <v>1</v>
      </c>
      <c r="AT32" s="148" t="s">
        <v>210</v>
      </c>
    </row>
    <row r="33" spans="1:46" s="119" customFormat="1" ht="168.75" customHeight="1" x14ac:dyDescent="0.2">
      <c r="A33" s="113">
        <v>6</v>
      </c>
      <c r="B33" s="114" t="s">
        <v>84</v>
      </c>
      <c r="C33" s="114" t="s">
        <v>187</v>
      </c>
      <c r="D33" s="115" t="s">
        <v>212</v>
      </c>
      <c r="E33" s="116">
        <v>0.04</v>
      </c>
      <c r="F33" s="117" t="s">
        <v>189</v>
      </c>
      <c r="G33" s="115" t="s">
        <v>213</v>
      </c>
      <c r="H33" s="115" t="s">
        <v>214</v>
      </c>
      <c r="I33" s="117">
        <v>2</v>
      </c>
      <c r="J33" s="117" t="s">
        <v>61</v>
      </c>
      <c r="K33" s="115" t="s">
        <v>215</v>
      </c>
      <c r="L33" s="123">
        <v>0</v>
      </c>
      <c r="M33" s="123">
        <v>0</v>
      </c>
      <c r="N33" s="123">
        <v>0</v>
      </c>
      <c r="O33" s="153">
        <v>1</v>
      </c>
      <c r="P33" s="158">
        <v>1</v>
      </c>
      <c r="Q33" s="117" t="s">
        <v>63</v>
      </c>
      <c r="R33" s="117" t="s">
        <v>216</v>
      </c>
      <c r="S33" s="117" t="s">
        <v>194</v>
      </c>
      <c r="T33" s="117" t="s">
        <v>217</v>
      </c>
      <c r="U33" s="117"/>
      <c r="V33" s="122" t="s">
        <v>67</v>
      </c>
      <c r="W33" s="122" t="s">
        <v>67</v>
      </c>
      <c r="X33" s="122" t="s">
        <v>67</v>
      </c>
      <c r="Y33" s="122" t="s">
        <v>67</v>
      </c>
      <c r="Z33" s="122" t="s">
        <v>67</v>
      </c>
      <c r="AA33" s="122" t="s">
        <v>67</v>
      </c>
      <c r="AB33" s="122" t="s">
        <v>67</v>
      </c>
      <c r="AC33" s="122" t="s">
        <v>67</v>
      </c>
      <c r="AD33" s="122" t="s">
        <v>67</v>
      </c>
      <c r="AE33" s="122" t="s">
        <v>67</v>
      </c>
      <c r="AF33" s="122" t="s">
        <v>67</v>
      </c>
      <c r="AG33" s="122" t="s">
        <v>67</v>
      </c>
      <c r="AH33" s="160" t="s">
        <v>67</v>
      </c>
      <c r="AI33" s="122" t="s">
        <v>218</v>
      </c>
      <c r="AJ33" s="122" t="s">
        <v>67</v>
      </c>
      <c r="AK33" s="118">
        <f t="shared" si="3"/>
        <v>1</v>
      </c>
      <c r="AL33" s="149">
        <v>1</v>
      </c>
      <c r="AM33" s="122">
        <v>1</v>
      </c>
      <c r="AN33" s="151" t="s">
        <v>218</v>
      </c>
      <c r="AO33" s="148" t="s">
        <v>219</v>
      </c>
      <c r="AP33" s="117" t="str">
        <f t="shared" si="4"/>
        <v xml:space="preserve">Porcentaje de requerimientos ciudadanos con respuesta de fondo con corte a 31 de diciembre de 2018, según verificación efectuada por el proceso de Servicio a la Ciudadanía </v>
      </c>
      <c r="AQ33" s="118">
        <f t="shared" si="5"/>
        <v>1</v>
      </c>
      <c r="AR33" s="151">
        <v>1</v>
      </c>
      <c r="AS33" s="123">
        <f t="shared" si="9"/>
        <v>1</v>
      </c>
      <c r="AT33" s="151" t="s">
        <v>218</v>
      </c>
    </row>
    <row r="34" spans="1:46" s="119" customFormat="1" ht="293.25" customHeight="1" x14ac:dyDescent="0.2">
      <c r="A34" s="113">
        <v>6</v>
      </c>
      <c r="B34" s="114" t="s">
        <v>84</v>
      </c>
      <c r="C34" s="114" t="s">
        <v>187</v>
      </c>
      <c r="D34" s="115" t="s">
        <v>220</v>
      </c>
      <c r="E34" s="116">
        <v>0.04</v>
      </c>
      <c r="F34" s="117" t="s">
        <v>189</v>
      </c>
      <c r="G34" s="120" t="s">
        <v>221</v>
      </c>
      <c r="H34" s="115" t="s">
        <v>222</v>
      </c>
      <c r="I34" s="117">
        <v>0</v>
      </c>
      <c r="J34" s="117" t="s">
        <v>177</v>
      </c>
      <c r="K34" s="117" t="s">
        <v>223</v>
      </c>
      <c r="L34" s="118" t="s">
        <v>224</v>
      </c>
      <c r="M34" s="118">
        <v>0.7</v>
      </c>
      <c r="N34" s="118"/>
      <c r="O34" s="118">
        <v>0.7</v>
      </c>
      <c r="P34" s="118">
        <v>0.7</v>
      </c>
      <c r="Q34" s="117" t="s">
        <v>63</v>
      </c>
      <c r="R34" s="117" t="s">
        <v>225</v>
      </c>
      <c r="S34" s="117" t="s">
        <v>194</v>
      </c>
      <c r="T34" s="117" t="s">
        <v>226</v>
      </c>
      <c r="U34" s="117"/>
      <c r="V34" s="118">
        <v>0</v>
      </c>
      <c r="W34" s="149">
        <v>0</v>
      </c>
      <c r="X34" s="122" t="s">
        <v>67</v>
      </c>
      <c r="Y34" s="122" t="s">
        <v>67</v>
      </c>
      <c r="Z34" s="122" t="s">
        <v>67</v>
      </c>
      <c r="AA34" s="153">
        <f t="shared" si="1"/>
        <v>0.7</v>
      </c>
      <c r="AB34" s="151">
        <v>0.77</v>
      </c>
      <c r="AC34" s="122">
        <v>1</v>
      </c>
      <c r="AD34" s="148" t="s">
        <v>227</v>
      </c>
      <c r="AE34" s="148"/>
      <c r="AF34" s="122" t="s">
        <v>67</v>
      </c>
      <c r="AG34" s="122" t="s">
        <v>67</v>
      </c>
      <c r="AH34" s="160" t="s">
        <v>67</v>
      </c>
      <c r="AI34" s="148" t="s">
        <v>67</v>
      </c>
      <c r="AJ34" s="148" t="s">
        <v>67</v>
      </c>
      <c r="AK34" s="118">
        <f t="shared" si="3"/>
        <v>0.7</v>
      </c>
      <c r="AL34" s="149">
        <v>0.79</v>
      </c>
      <c r="AM34" s="122">
        <v>1</v>
      </c>
      <c r="AN34" s="184" t="s">
        <v>228</v>
      </c>
      <c r="AO34" s="150" t="s">
        <v>229</v>
      </c>
      <c r="AP34" s="117" t="str">
        <f t="shared" si="4"/>
        <v>Cumplimiento de criterios ambientales</v>
      </c>
      <c r="AQ34" s="118">
        <f t="shared" si="5"/>
        <v>0.7</v>
      </c>
      <c r="AR34" s="149">
        <v>0.79</v>
      </c>
      <c r="AS34" s="122">
        <v>1</v>
      </c>
      <c r="AT34" s="184" t="s">
        <v>228</v>
      </c>
    </row>
    <row r="35" spans="1:46" s="119" customFormat="1" ht="108" customHeight="1" x14ac:dyDescent="0.2">
      <c r="A35" s="113">
        <v>6</v>
      </c>
      <c r="B35" s="114" t="s">
        <v>84</v>
      </c>
      <c r="C35" s="114" t="s">
        <v>187</v>
      </c>
      <c r="D35" s="115" t="s">
        <v>230</v>
      </c>
      <c r="E35" s="124">
        <v>0.04</v>
      </c>
      <c r="F35" s="117" t="s">
        <v>189</v>
      </c>
      <c r="G35" s="117" t="s">
        <v>231</v>
      </c>
      <c r="H35" s="120" t="s">
        <v>232</v>
      </c>
      <c r="I35" s="117" t="s">
        <v>151</v>
      </c>
      <c r="J35" s="117" t="s">
        <v>177</v>
      </c>
      <c r="K35" s="117" t="s">
        <v>233</v>
      </c>
      <c r="L35" s="118">
        <v>0</v>
      </c>
      <c r="M35" s="118">
        <v>0</v>
      </c>
      <c r="N35" s="118">
        <v>0</v>
      </c>
      <c r="O35" s="118">
        <v>0.8</v>
      </c>
      <c r="P35" s="118">
        <v>0.8</v>
      </c>
      <c r="Q35" s="117" t="s">
        <v>63</v>
      </c>
      <c r="R35" s="117" t="s">
        <v>225</v>
      </c>
      <c r="S35" s="117" t="s">
        <v>194</v>
      </c>
      <c r="T35" s="117" t="s">
        <v>225</v>
      </c>
      <c r="U35" s="117"/>
      <c r="V35" s="122" t="s">
        <v>67</v>
      </c>
      <c r="W35" s="122" t="s">
        <v>67</v>
      </c>
      <c r="X35" s="122" t="s">
        <v>67</v>
      </c>
      <c r="Y35" s="122" t="s">
        <v>67</v>
      </c>
      <c r="Z35" s="122" t="s">
        <v>67</v>
      </c>
      <c r="AA35" s="122" t="s">
        <v>67</v>
      </c>
      <c r="AB35" s="122" t="s">
        <v>67</v>
      </c>
      <c r="AC35" s="122" t="s">
        <v>67</v>
      </c>
      <c r="AD35" s="151" t="s">
        <v>67</v>
      </c>
      <c r="AE35" s="148" t="s">
        <v>67</v>
      </c>
      <c r="AF35" s="148" t="s">
        <v>67</v>
      </c>
      <c r="AG35" s="148" t="s">
        <v>67</v>
      </c>
      <c r="AH35" s="161" t="s">
        <v>67</v>
      </c>
      <c r="AI35" s="148" t="s">
        <v>67</v>
      </c>
      <c r="AJ35" s="148" t="s">
        <v>67</v>
      </c>
      <c r="AK35" s="118">
        <f t="shared" si="3"/>
        <v>0.8</v>
      </c>
      <c r="AL35" s="149">
        <v>0.80230000000000001</v>
      </c>
      <c r="AM35" s="122">
        <f>AL35/AK35</f>
        <v>1.002875</v>
      </c>
      <c r="AN35" s="186" t="s">
        <v>234</v>
      </c>
      <c r="AO35" s="187" t="s">
        <v>235</v>
      </c>
      <c r="AP35" s="117" t="str">
        <f t="shared" si="4"/>
        <v>Nivel de conocimientos de MIPG</v>
      </c>
      <c r="AQ35" s="118">
        <f t="shared" si="5"/>
        <v>0.8</v>
      </c>
      <c r="AR35" s="151">
        <v>0.80230000000000001</v>
      </c>
      <c r="AS35" s="185">
        <v>1</v>
      </c>
      <c r="AT35" s="186" t="s">
        <v>234</v>
      </c>
    </row>
    <row r="36" spans="1:46" ht="55.5" customHeight="1" x14ac:dyDescent="0.25">
      <c r="A36" s="64"/>
      <c r="B36" s="242" t="s">
        <v>236</v>
      </c>
      <c r="C36" s="243"/>
      <c r="D36" s="243"/>
      <c r="E36" s="88">
        <f>SUM(E20:E35)</f>
        <v>1.0000000000000002</v>
      </c>
      <c r="F36" s="75"/>
      <c r="G36" s="76"/>
      <c r="H36" s="77"/>
      <c r="I36" s="77"/>
      <c r="J36" s="77"/>
      <c r="K36" s="77"/>
      <c r="L36" s="77"/>
      <c r="M36" s="77"/>
      <c r="N36" s="77"/>
      <c r="O36" s="77"/>
      <c r="P36" s="52"/>
      <c r="Q36" s="77"/>
      <c r="R36" s="77"/>
      <c r="S36" s="77"/>
      <c r="T36" s="77"/>
      <c r="U36" s="77"/>
      <c r="V36" s="229" t="s">
        <v>237</v>
      </c>
      <c r="W36" s="229"/>
      <c r="X36" s="133">
        <f>AVERAGE(X20:X35)</f>
        <v>0.998</v>
      </c>
      <c r="Y36" s="134"/>
      <c r="Z36" s="77"/>
      <c r="AA36" s="228" t="s">
        <v>238</v>
      </c>
      <c r="AB36" s="228"/>
      <c r="AC36" s="133">
        <f>AVERAGE(AC20:AC35)</f>
        <v>0.86305555555555558</v>
      </c>
      <c r="AD36" s="134"/>
      <c r="AE36" s="77"/>
      <c r="AF36" s="229" t="s">
        <v>239</v>
      </c>
      <c r="AG36" s="229"/>
      <c r="AH36" s="156">
        <f>AVERAGE(AH20:AH35)</f>
        <v>0.99450000000000005</v>
      </c>
      <c r="AI36" s="134"/>
      <c r="AJ36" s="135"/>
      <c r="AK36" s="230" t="s">
        <v>240</v>
      </c>
      <c r="AL36" s="230"/>
      <c r="AM36" s="134">
        <f>AVERAGE(AM20:AM35)</f>
        <v>0.90663392857142866</v>
      </c>
      <c r="AN36" s="134"/>
      <c r="AO36" s="217" t="s">
        <v>241</v>
      </c>
      <c r="AP36" s="218"/>
      <c r="AQ36" s="219"/>
      <c r="AR36" s="136">
        <f>AVERAGE(AS20:AS35)</f>
        <v>0.87020833333333336</v>
      </c>
      <c r="AS36" s="136"/>
      <c r="AT36" s="137"/>
    </row>
    <row r="37" spans="1:46" ht="15.75" customHeight="1" x14ac:dyDescent="0.25">
      <c r="A37" s="3"/>
      <c r="B37" s="6"/>
      <c r="C37" s="6"/>
      <c r="D37" s="68"/>
      <c r="E37" s="81"/>
      <c r="F37" s="6"/>
      <c r="G37" s="6"/>
      <c r="H37" s="7"/>
      <c r="I37" s="7"/>
      <c r="J37" s="7"/>
      <c r="K37" s="7"/>
      <c r="L37" s="7"/>
      <c r="M37" s="7"/>
      <c r="N37" s="7"/>
      <c r="O37" s="7"/>
      <c r="P37" s="7"/>
      <c r="Q37" s="7"/>
      <c r="R37" s="7"/>
      <c r="S37" s="1"/>
      <c r="T37" s="1"/>
      <c r="U37" s="1"/>
      <c r="V37" s="208"/>
      <c r="W37" s="208"/>
      <c r="X37" s="47"/>
      <c r="Y37" s="10"/>
      <c r="Z37" s="10"/>
      <c r="AA37" s="208"/>
      <c r="AB37" s="208"/>
      <c r="AC37" s="47"/>
      <c r="AD37" s="10"/>
      <c r="AE37" s="10"/>
      <c r="AF37" s="208"/>
      <c r="AG37" s="208"/>
      <c r="AH37" s="47"/>
      <c r="AI37" s="10"/>
      <c r="AJ37" s="10"/>
      <c r="AK37" s="208"/>
      <c r="AL37" s="208"/>
      <c r="AM37" s="47"/>
      <c r="AN37" s="10"/>
      <c r="AO37" s="10"/>
      <c r="AP37" s="208"/>
      <c r="AQ37" s="208"/>
      <c r="AR37" s="208"/>
      <c r="AS37" s="47"/>
      <c r="AT37" s="10"/>
    </row>
    <row r="38" spans="1:46" ht="15.75" customHeight="1" thickBot="1" x14ac:dyDescent="0.3">
      <c r="A38" s="3"/>
      <c r="B38" s="6"/>
      <c r="C38" s="6"/>
      <c r="D38" s="68"/>
      <c r="E38" s="81"/>
      <c r="F38" s="6"/>
      <c r="G38" s="6"/>
      <c r="H38" s="7"/>
      <c r="I38" s="7"/>
      <c r="J38" s="7"/>
      <c r="K38" s="7"/>
      <c r="L38" s="7"/>
      <c r="M38" s="7"/>
      <c r="N38" s="7"/>
      <c r="O38" s="7"/>
      <c r="P38" s="7"/>
      <c r="Q38" s="7"/>
      <c r="R38" s="7"/>
      <c r="S38" s="1"/>
      <c r="T38" s="1"/>
      <c r="U38" s="1"/>
      <c r="V38" s="208"/>
      <c r="W38" s="208"/>
      <c r="X38" s="50"/>
      <c r="Y38" s="10"/>
      <c r="Z38" s="10"/>
      <c r="AA38" s="208"/>
      <c r="AB38" s="208"/>
      <c r="AC38" s="50"/>
      <c r="AD38" s="10"/>
      <c r="AE38" s="10"/>
      <c r="AF38" s="208"/>
      <c r="AG38" s="208"/>
      <c r="AH38" s="51"/>
      <c r="AI38" s="10"/>
      <c r="AJ38" s="10"/>
      <c r="AK38" s="208"/>
      <c r="AL38" s="208"/>
      <c r="AM38" s="51"/>
      <c r="AN38" s="10"/>
      <c r="AO38" s="10"/>
      <c r="AP38" s="208"/>
      <c r="AQ38" s="208"/>
      <c r="AR38" s="208"/>
      <c r="AS38" s="51"/>
      <c r="AT38" s="10"/>
    </row>
    <row r="39" spans="1:46" ht="29.25" customHeight="1" x14ac:dyDescent="0.25">
      <c r="A39" s="3"/>
      <c r="B39" s="247" t="s">
        <v>242</v>
      </c>
      <c r="C39" s="248"/>
      <c r="D39" s="249"/>
      <c r="E39" s="82"/>
      <c r="F39" s="204" t="s">
        <v>243</v>
      </c>
      <c r="G39" s="205"/>
      <c r="H39" s="205"/>
      <c r="I39" s="206"/>
      <c r="J39" s="204" t="s">
        <v>244</v>
      </c>
      <c r="K39" s="205"/>
      <c r="L39" s="205"/>
      <c r="M39" s="205"/>
      <c r="N39" s="205"/>
      <c r="O39" s="205"/>
      <c r="P39" s="206"/>
      <c r="Q39" s="7"/>
      <c r="R39" s="7"/>
      <c r="S39" s="1"/>
      <c r="T39" s="1"/>
      <c r="U39" s="1"/>
      <c r="V39" s="208"/>
      <c r="W39" s="208"/>
      <c r="X39" s="50"/>
      <c r="Y39" s="10"/>
      <c r="Z39" s="10"/>
      <c r="AA39" s="208"/>
      <c r="AB39" s="208"/>
      <c r="AC39" s="50"/>
      <c r="AD39" s="10"/>
      <c r="AE39" s="10"/>
      <c r="AF39" s="208"/>
      <c r="AG39" s="208"/>
      <c r="AH39" s="157"/>
      <c r="AI39" s="10"/>
      <c r="AJ39" s="10"/>
      <c r="AK39" s="208"/>
      <c r="AL39" s="208"/>
      <c r="AM39" s="51"/>
      <c r="AN39" s="10"/>
      <c r="AO39" s="10"/>
      <c r="AP39" s="208"/>
      <c r="AQ39" s="208"/>
      <c r="AR39" s="208"/>
      <c r="AS39" s="51"/>
      <c r="AT39" s="10"/>
    </row>
    <row r="40" spans="1:46" ht="51" customHeight="1" x14ac:dyDescent="0.25">
      <c r="A40" s="3"/>
      <c r="B40" s="232" t="s">
        <v>245</v>
      </c>
      <c r="C40" s="233"/>
      <c r="D40" s="69"/>
      <c r="E40" s="83"/>
      <c r="F40" s="244" t="s">
        <v>245</v>
      </c>
      <c r="G40" s="245"/>
      <c r="H40" s="245"/>
      <c r="I40" s="246"/>
      <c r="J40" s="244" t="s">
        <v>245</v>
      </c>
      <c r="K40" s="245"/>
      <c r="L40" s="245"/>
      <c r="M40" s="245"/>
      <c r="N40" s="245"/>
      <c r="O40" s="245"/>
      <c r="P40" s="246"/>
      <c r="Q40" s="7"/>
      <c r="R40" s="7"/>
      <c r="S40" s="1"/>
      <c r="T40" s="1"/>
      <c r="U40" s="1"/>
      <c r="V40" s="234"/>
      <c r="W40" s="234"/>
      <c r="X40" s="47"/>
      <c r="Y40" s="10"/>
      <c r="Z40" s="10"/>
      <c r="AA40" s="234"/>
      <c r="AB40" s="234"/>
      <c r="AC40" s="47"/>
      <c r="AD40" s="10"/>
      <c r="AE40" s="10"/>
      <c r="AF40" s="234"/>
      <c r="AG40" s="234"/>
      <c r="AH40" s="47"/>
      <c r="AI40" s="10"/>
      <c r="AJ40" s="10"/>
      <c r="AK40" s="234"/>
      <c r="AL40" s="234"/>
      <c r="AM40" s="47"/>
      <c r="AN40" s="10"/>
      <c r="AO40" s="10"/>
      <c r="AP40" s="234"/>
      <c r="AQ40" s="234"/>
      <c r="AR40" s="234"/>
      <c r="AS40" s="47"/>
      <c r="AT40" s="10"/>
    </row>
    <row r="41" spans="1:46" ht="30" customHeight="1" x14ac:dyDescent="0.25">
      <c r="A41" s="3"/>
      <c r="B41" s="202"/>
      <c r="C41" s="203"/>
      <c r="D41" s="69"/>
      <c r="E41" s="84"/>
      <c r="F41" s="204"/>
      <c r="G41" s="205"/>
      <c r="H41" s="204"/>
      <c r="I41" s="205"/>
      <c r="J41" s="204"/>
      <c r="K41" s="205"/>
      <c r="L41" s="205"/>
      <c r="M41" s="205"/>
      <c r="N41" s="205"/>
      <c r="O41" s="205"/>
      <c r="P41" s="206"/>
      <c r="Q41" s="7"/>
      <c r="R41" s="7"/>
      <c r="S41" s="1"/>
      <c r="T41" s="1"/>
      <c r="U41" s="1"/>
      <c r="V41" s="1"/>
      <c r="W41" s="1"/>
      <c r="X41" s="8"/>
      <c r="Y41" s="1"/>
      <c r="Z41" s="1"/>
      <c r="AA41" s="1"/>
      <c r="AB41" s="1"/>
      <c r="AC41" s="8"/>
      <c r="AD41" s="1"/>
      <c r="AE41" s="1"/>
      <c r="AF41" s="1"/>
      <c r="AG41" s="1"/>
      <c r="AH41" s="8"/>
      <c r="AI41" s="1"/>
      <c r="AJ41" s="1"/>
      <c r="AK41" s="1"/>
      <c r="AL41" s="1"/>
      <c r="AM41" s="8"/>
      <c r="AN41" s="1"/>
      <c r="AO41" s="1"/>
      <c r="AP41" s="1"/>
      <c r="AQ41" s="1"/>
      <c r="AR41" s="1"/>
      <c r="AS41" s="8"/>
      <c r="AT41" s="1"/>
    </row>
    <row r="42" spans="1:46" x14ac:dyDescent="0.25">
      <c r="A42" s="3"/>
      <c r="B42" s="202"/>
      <c r="C42" s="203"/>
      <c r="D42" s="69"/>
      <c r="E42" s="84"/>
      <c r="F42" s="204"/>
      <c r="G42" s="205"/>
      <c r="H42" s="205"/>
      <c r="I42" s="206"/>
      <c r="J42" s="202"/>
      <c r="K42" s="203"/>
      <c r="L42" s="203"/>
      <c r="M42" s="203"/>
      <c r="N42" s="203"/>
      <c r="O42" s="203"/>
      <c r="P42" s="207"/>
      <c r="Q42" s="7"/>
      <c r="R42" s="7"/>
      <c r="S42" s="1"/>
      <c r="T42" s="1"/>
      <c r="U42" s="1"/>
      <c r="V42" s="1"/>
      <c r="W42" s="1"/>
      <c r="X42" s="8"/>
      <c r="Y42" s="1"/>
      <c r="Z42" s="1"/>
      <c r="AA42" s="1"/>
      <c r="AB42" s="1"/>
      <c r="AC42" s="8"/>
      <c r="AD42" s="1"/>
      <c r="AE42" s="1"/>
      <c r="AF42" s="1"/>
      <c r="AG42" s="1"/>
      <c r="AH42" s="8"/>
      <c r="AI42" s="1"/>
      <c r="AJ42" s="1"/>
      <c r="AK42" s="1"/>
      <c r="AL42" s="1"/>
      <c r="AM42" s="8"/>
      <c r="AN42" s="1"/>
      <c r="AO42" s="1"/>
      <c r="AP42" s="1"/>
      <c r="AQ42" s="1"/>
      <c r="AR42" s="1"/>
      <c r="AS42" s="8"/>
      <c r="AT42" s="1"/>
    </row>
    <row r="47" spans="1:46" ht="48.75" customHeight="1" x14ac:dyDescent="0.25">
      <c r="A47" s="48"/>
    </row>
  </sheetData>
  <mergeCells count="157">
    <mergeCell ref="AK5:AN5"/>
    <mergeCell ref="I6:L6"/>
    <mergeCell ref="M6:P6"/>
    <mergeCell ref="Q6:T6"/>
    <mergeCell ref="U6:X6"/>
    <mergeCell ref="Y6:AB6"/>
    <mergeCell ref="AC6:AF6"/>
    <mergeCell ref="AG6:AJ6"/>
    <mergeCell ref="AK6:AN6"/>
    <mergeCell ref="A1:H1"/>
    <mergeCell ref="A2:H2"/>
    <mergeCell ref="I9:L9"/>
    <mergeCell ref="M9:P9"/>
    <mergeCell ref="Q9:T9"/>
    <mergeCell ref="U9:X9"/>
    <mergeCell ref="Y9:AB9"/>
    <mergeCell ref="I7:L7"/>
    <mergeCell ref="M7:P7"/>
    <mergeCell ref="Q7:T7"/>
    <mergeCell ref="U7:X7"/>
    <mergeCell ref="Y7:AB7"/>
    <mergeCell ref="C3:H3"/>
    <mergeCell ref="E4:H4"/>
    <mergeCell ref="E5:H5"/>
    <mergeCell ref="E6:H6"/>
    <mergeCell ref="E7:H7"/>
    <mergeCell ref="E8:H8"/>
    <mergeCell ref="E9:H9"/>
    <mergeCell ref="AK3:AN3"/>
    <mergeCell ref="I4:L4"/>
    <mergeCell ref="M4:P4"/>
    <mergeCell ref="Q4:T4"/>
    <mergeCell ref="U4:X4"/>
    <mergeCell ref="Y4:AB4"/>
    <mergeCell ref="AC4:AF4"/>
    <mergeCell ref="AG4:AJ4"/>
    <mergeCell ref="AK4:AN4"/>
    <mergeCell ref="I3:L3"/>
    <mergeCell ref="M3:P3"/>
    <mergeCell ref="Q3:T3"/>
    <mergeCell ref="U3:X3"/>
    <mergeCell ref="Y3:AB3"/>
    <mergeCell ref="AC3:AF3"/>
    <mergeCell ref="AG3:AJ3"/>
    <mergeCell ref="AC1:AF1"/>
    <mergeCell ref="AG1:AJ1"/>
    <mergeCell ref="AK1:AN1"/>
    <mergeCell ref="I2:L2"/>
    <mergeCell ref="M2:P2"/>
    <mergeCell ref="Q2:T2"/>
    <mergeCell ref="U2:X2"/>
    <mergeCell ref="Y2:AB2"/>
    <mergeCell ref="AC2:AF2"/>
    <mergeCell ref="AG2:AJ2"/>
    <mergeCell ref="AK2:AN2"/>
    <mergeCell ref="I1:L1"/>
    <mergeCell ref="M1:P1"/>
    <mergeCell ref="Q1:T1"/>
    <mergeCell ref="U1:X1"/>
    <mergeCell ref="Y1:AB1"/>
    <mergeCell ref="A15:B17"/>
    <mergeCell ref="AA37:AB37"/>
    <mergeCell ref="AA40:AB40"/>
    <mergeCell ref="AF40:AG40"/>
    <mergeCell ref="C18:C19"/>
    <mergeCell ref="B36:D36"/>
    <mergeCell ref="F40:I40"/>
    <mergeCell ref="V40:W40"/>
    <mergeCell ref="V38:W38"/>
    <mergeCell ref="B39:D39"/>
    <mergeCell ref="J40:P40"/>
    <mergeCell ref="V37:W37"/>
    <mergeCell ref="F39:I39"/>
    <mergeCell ref="J39:P39"/>
    <mergeCell ref="V39:W39"/>
    <mergeCell ref="AA39:AB39"/>
    <mergeCell ref="AF39:AG39"/>
    <mergeCell ref="AF37:AG37"/>
    <mergeCell ref="AF16:AJ16"/>
    <mergeCell ref="V16:Z16"/>
    <mergeCell ref="J41:P41"/>
    <mergeCell ref="B40:C40"/>
    <mergeCell ref="F41:G41"/>
    <mergeCell ref="H41:I41"/>
    <mergeCell ref="B41:C41"/>
    <mergeCell ref="AF38:AG38"/>
    <mergeCell ref="AA38:AB38"/>
    <mergeCell ref="AK40:AL40"/>
    <mergeCell ref="AP39:AR39"/>
    <mergeCell ref="AP40:AR40"/>
    <mergeCell ref="AP38:AR38"/>
    <mergeCell ref="AK38:AL38"/>
    <mergeCell ref="AK37:AL37"/>
    <mergeCell ref="AP37:AR37"/>
    <mergeCell ref="AA36:AB36"/>
    <mergeCell ref="V36:W36"/>
    <mergeCell ref="AF36:AG36"/>
    <mergeCell ref="AK36:AL36"/>
    <mergeCell ref="AK17:AL17"/>
    <mergeCell ref="AM17:AM18"/>
    <mergeCell ref="AC17:AC18"/>
    <mergeCell ref="AD17:AD18"/>
    <mergeCell ref="AE17:AE18"/>
    <mergeCell ref="AF17:AG17"/>
    <mergeCell ref="AP17:AR17"/>
    <mergeCell ref="AO17:AO18"/>
    <mergeCell ref="AK15:AO15"/>
    <mergeCell ref="AP15:AT15"/>
    <mergeCell ref="B42:C42"/>
    <mergeCell ref="F42:I42"/>
    <mergeCell ref="J42:P42"/>
    <mergeCell ref="AK39:AL39"/>
    <mergeCell ref="V17:W17"/>
    <mergeCell ref="X17:X18"/>
    <mergeCell ref="Y17:Y18"/>
    <mergeCell ref="D17:S17"/>
    <mergeCell ref="Z17:Z18"/>
    <mergeCell ref="AA17:AB17"/>
    <mergeCell ref="AH17:AH18"/>
    <mergeCell ref="AI17:AI18"/>
    <mergeCell ref="AJ17:AJ18"/>
    <mergeCell ref="AO36:AQ36"/>
    <mergeCell ref="AS17:AS18"/>
    <mergeCell ref="AT17:AT18"/>
    <mergeCell ref="AN17:AN18"/>
    <mergeCell ref="AK16:AO16"/>
    <mergeCell ref="AP16:AT16"/>
    <mergeCell ref="AF15:AJ15"/>
    <mergeCell ref="V15:Z15"/>
    <mergeCell ref="AA15:AE15"/>
    <mergeCell ref="AP7:AT7"/>
    <mergeCell ref="AK13:AL13"/>
    <mergeCell ref="V13:W13"/>
    <mergeCell ref="AP9:AT9"/>
    <mergeCell ref="AP13:AR13"/>
    <mergeCell ref="AC7:AF7"/>
    <mergeCell ref="AG7:AJ7"/>
    <mergeCell ref="AK7:AN7"/>
    <mergeCell ref="AC9:AF9"/>
    <mergeCell ref="AG9:AJ9"/>
    <mergeCell ref="AA13:AB13"/>
    <mergeCell ref="AK9:AN9"/>
    <mergeCell ref="D13:K13"/>
    <mergeCell ref="L13:O13"/>
    <mergeCell ref="D15:U16"/>
    <mergeCell ref="AF13:AG13"/>
    <mergeCell ref="AA16:AE16"/>
    <mergeCell ref="I5:L5"/>
    <mergeCell ref="M5:P5"/>
    <mergeCell ref="Q5:T5"/>
    <mergeCell ref="U5:X5"/>
    <mergeCell ref="Y5:AB5"/>
    <mergeCell ref="AC5:AF5"/>
    <mergeCell ref="AG5:AJ5"/>
    <mergeCell ref="E10:H10"/>
    <mergeCell ref="E11:H11"/>
    <mergeCell ref="E12:H12"/>
  </mergeCells>
  <conditionalFormatting sqref="AH39:AH40 AM39:AM40 AS39:AS40 AC39:AC40 X39:X40 X36:Y36 AC36:AD36 AH36:AI36 AN36 AR36:AT36 AM20 AM37 X20:X37 AH20:AH26 X20:Z20 X22:Z23 X26:Z27 X29:Z29 AC31:AE31 X34:Z35 AC20:AC37 V35:X35 AF20:AH20 AH28:AH37 AF34:AH34 V33:AJ33 V31:Z31 AS26:AS31 AS33 AS35:AS37">
    <cfRule type="containsText" dxfId="71" priority="339" operator="containsText" text="N/A">
      <formula>NOT(ISERROR(SEARCH("N/A",V20)))</formula>
    </cfRule>
    <cfRule type="cellIs" dxfId="70" priority="340" operator="between">
      <formula>#REF!</formula>
      <formula>#REF!</formula>
    </cfRule>
    <cfRule type="cellIs" dxfId="69" priority="341" operator="between">
      <formula>#REF!</formula>
      <formula>#REF!</formula>
    </cfRule>
    <cfRule type="cellIs" dxfId="68" priority="342" operator="between">
      <formula>#REF!</formula>
      <formula>#REF!</formula>
    </cfRule>
  </conditionalFormatting>
  <conditionalFormatting sqref="AH40 AH37 AM40 AM37 AS40 AS37 AC40 AC37 X40 X37">
    <cfRule type="containsText" dxfId="67" priority="403" operator="containsText" text="N/A">
      <formula>NOT(ISERROR(SEARCH("N/A",X37)))</formula>
    </cfRule>
    <cfRule type="cellIs" dxfId="66" priority="404" operator="between">
      <formula>$B$16</formula>
      <formula>#REF!</formula>
    </cfRule>
    <cfRule type="cellIs" dxfId="65" priority="405" operator="between">
      <formula>$B$14</formula>
      <formula>#REF!</formula>
    </cfRule>
    <cfRule type="cellIs" dxfId="64" priority="406" operator="between">
      <formula>#REF!</formula>
      <formula>#REF!</formula>
    </cfRule>
  </conditionalFormatting>
  <conditionalFormatting sqref="AS37 AH37 AH40 AM37 AM40 AS40 AC37 AC40 X37 X40">
    <cfRule type="containsText" dxfId="63" priority="443" operator="containsText" text="N/A">
      <formula>NOT(ISERROR(SEARCH("N/A",X37)))</formula>
    </cfRule>
    <cfRule type="cellIs" dxfId="62" priority="444" operator="between">
      <formula>#REF!</formula>
      <formula>#REF!</formula>
    </cfRule>
    <cfRule type="cellIs" dxfId="61" priority="445" operator="between">
      <formula>$B$14</formula>
      <formula>#REF!</formula>
    </cfRule>
    <cfRule type="cellIs" dxfId="60" priority="446" operator="between">
      <formula>#REF!</formula>
      <formula>#REF!</formula>
    </cfRule>
  </conditionalFormatting>
  <conditionalFormatting sqref="Y36">
    <cfRule type="colorScale" priority="118">
      <colorScale>
        <cfvo type="min"/>
        <cfvo type="percentile" val="50"/>
        <cfvo type="max"/>
        <color rgb="FFF8696B"/>
        <color rgb="FFFFEB84"/>
        <color rgb="FF63BE7B"/>
      </colorScale>
    </cfRule>
  </conditionalFormatting>
  <conditionalFormatting sqref="AD36">
    <cfRule type="colorScale" priority="117">
      <colorScale>
        <cfvo type="min"/>
        <cfvo type="percentile" val="50"/>
        <cfvo type="max"/>
        <color rgb="FFF8696B"/>
        <color rgb="FFFFEB84"/>
        <color rgb="FF63BE7B"/>
      </colorScale>
    </cfRule>
  </conditionalFormatting>
  <conditionalFormatting sqref="AI36">
    <cfRule type="colorScale" priority="116">
      <colorScale>
        <cfvo type="min"/>
        <cfvo type="percentile" val="50"/>
        <cfvo type="max"/>
        <color rgb="FFF8696B"/>
        <color rgb="FFFFEB84"/>
        <color rgb="FF63BE7B"/>
      </colorScale>
    </cfRule>
  </conditionalFormatting>
  <conditionalFormatting sqref="AN36">
    <cfRule type="colorScale" priority="115">
      <colorScale>
        <cfvo type="min"/>
        <cfvo type="percentile" val="50"/>
        <cfvo type="max"/>
        <color rgb="FFF8696B"/>
        <color rgb="FFFFEB84"/>
        <color rgb="FF63BE7B"/>
      </colorScale>
    </cfRule>
  </conditionalFormatting>
  <conditionalFormatting sqref="AS36">
    <cfRule type="colorScale" priority="114">
      <colorScale>
        <cfvo type="min"/>
        <cfvo type="percentile" val="50"/>
        <cfvo type="max"/>
        <color rgb="FFF8696B"/>
        <color rgb="FFFFEB84"/>
        <color rgb="FF63BE7B"/>
      </colorScale>
    </cfRule>
  </conditionalFormatting>
  <conditionalFormatting sqref="X36">
    <cfRule type="colorScale" priority="105">
      <colorScale>
        <cfvo type="min"/>
        <cfvo type="percentile" val="50"/>
        <cfvo type="max"/>
        <color rgb="FFF8696B"/>
        <color rgb="FFFFEB84"/>
        <color rgb="FF63BE7B"/>
      </colorScale>
    </cfRule>
  </conditionalFormatting>
  <conditionalFormatting sqref="AC36">
    <cfRule type="colorScale" priority="96">
      <colorScale>
        <cfvo type="min"/>
        <cfvo type="percentile" val="50"/>
        <cfvo type="max"/>
        <color rgb="FFF8696B"/>
        <color rgb="FFFFEB84"/>
        <color rgb="FF63BE7B"/>
      </colorScale>
    </cfRule>
  </conditionalFormatting>
  <conditionalFormatting sqref="AH36">
    <cfRule type="colorScale" priority="87">
      <colorScale>
        <cfvo type="min"/>
        <cfvo type="percentile" val="50"/>
        <cfvo type="max"/>
        <color rgb="FFF8696B"/>
        <color rgb="FFFFEB84"/>
        <color rgb="FF63BE7B"/>
      </colorScale>
    </cfRule>
  </conditionalFormatting>
  <conditionalFormatting sqref="AR36">
    <cfRule type="colorScale" priority="66">
      <colorScale>
        <cfvo type="min"/>
        <cfvo type="percentile" val="50"/>
        <cfvo type="max"/>
        <color rgb="FF63BE7B"/>
        <color rgb="FFFFEB84"/>
        <color rgb="FFF8696B"/>
      </colorScale>
    </cfRule>
  </conditionalFormatting>
  <conditionalFormatting sqref="AM20">
    <cfRule type="iconSet" priority="1577">
      <iconSet iconSet="4Arrows">
        <cfvo type="percent" val="0"/>
        <cfvo type="percent" val="25"/>
        <cfvo type="percent" val="50"/>
        <cfvo type="percent" val="75"/>
      </iconSet>
    </cfRule>
  </conditionalFormatting>
  <conditionalFormatting sqref="AM36">
    <cfRule type="containsText" dxfId="59" priority="58" operator="containsText" text="N/A">
      <formula>NOT(ISERROR(SEARCH("N/A",AM36)))</formula>
    </cfRule>
    <cfRule type="cellIs" dxfId="58" priority="59" operator="between">
      <formula>#REF!</formula>
      <formula>#REF!</formula>
    </cfRule>
    <cfRule type="cellIs" dxfId="57" priority="60" operator="between">
      <formula>#REF!</formula>
      <formula>#REF!</formula>
    </cfRule>
    <cfRule type="cellIs" dxfId="56" priority="61" operator="between">
      <formula>#REF!</formula>
      <formula>#REF!</formula>
    </cfRule>
  </conditionalFormatting>
  <conditionalFormatting sqref="AM36">
    <cfRule type="colorScale" priority="57">
      <colorScale>
        <cfvo type="min"/>
        <cfvo type="percentile" val="50"/>
        <cfvo type="max"/>
        <color rgb="FFF8696B"/>
        <color rgb="FFFFEB84"/>
        <color rgb="FF63BE7B"/>
      </colorScale>
    </cfRule>
  </conditionalFormatting>
  <conditionalFormatting sqref="AR36">
    <cfRule type="colorScale" priority="1614">
      <colorScale>
        <cfvo type="num" val="0.45"/>
        <cfvo type="percent" val="0.65"/>
        <cfvo type="percent" val="100"/>
        <color rgb="FFF8696B"/>
        <color rgb="FFFFEB84"/>
        <color rgb="FF63BE7B"/>
      </colorScale>
    </cfRule>
  </conditionalFormatting>
  <conditionalFormatting sqref="AD35">
    <cfRule type="containsText" dxfId="55" priority="53" operator="containsText" text="N/A">
      <formula>NOT(ISERROR(SEARCH("N/A",AD35)))</formula>
    </cfRule>
    <cfRule type="cellIs" dxfId="54" priority="54" operator="between">
      <formula>#REF!</formula>
      <formula>#REF!</formula>
    </cfRule>
    <cfRule type="cellIs" dxfId="53" priority="55" operator="between">
      <formula>#REF!</formula>
      <formula>#REF!</formula>
    </cfRule>
    <cfRule type="cellIs" dxfId="52" priority="56" operator="between">
      <formula>#REF!</formula>
      <formula>#REF!</formula>
    </cfRule>
  </conditionalFormatting>
  <conditionalFormatting sqref="Y33">
    <cfRule type="containsText" dxfId="51" priority="49" operator="containsText" text="N/A">
      <formula>NOT(ISERROR(SEARCH("N/A",Y33)))</formula>
    </cfRule>
    <cfRule type="cellIs" dxfId="50" priority="50" operator="between">
      <formula>#REF!</formula>
      <formula>#REF!</formula>
    </cfRule>
    <cfRule type="cellIs" dxfId="49" priority="51" operator="between">
      <formula>#REF!</formula>
      <formula>#REF!</formula>
    </cfRule>
    <cfRule type="cellIs" dxfId="48" priority="52" operator="between">
      <formula>#REF!</formula>
      <formula>#REF!</formula>
    </cfRule>
  </conditionalFormatting>
  <conditionalFormatting sqref="Z33">
    <cfRule type="containsText" dxfId="47" priority="45" operator="containsText" text="N/A">
      <formula>NOT(ISERROR(SEARCH("N/A",Z33)))</formula>
    </cfRule>
    <cfRule type="cellIs" dxfId="46" priority="46" operator="between">
      <formula>#REF!</formula>
      <formula>#REF!</formula>
    </cfRule>
    <cfRule type="cellIs" dxfId="45" priority="47" operator="between">
      <formula>#REF!</formula>
      <formula>#REF!</formula>
    </cfRule>
    <cfRule type="cellIs" dxfId="44" priority="48" operator="between">
      <formula>#REF!</formula>
      <formula>#REF!</formula>
    </cfRule>
  </conditionalFormatting>
  <conditionalFormatting sqref="AB31">
    <cfRule type="containsText" dxfId="43" priority="41" operator="containsText" text="N/A">
      <formula>NOT(ISERROR(SEARCH("N/A",AB31)))</formula>
    </cfRule>
    <cfRule type="cellIs" dxfId="42" priority="42" operator="between">
      <formula>#REF!</formula>
      <formula>#REF!</formula>
    </cfRule>
    <cfRule type="cellIs" dxfId="41" priority="43" operator="between">
      <formula>#REF!</formula>
      <formula>#REF!</formula>
    </cfRule>
    <cfRule type="cellIs" dxfId="40" priority="44" operator="between">
      <formula>#REF!</formula>
      <formula>#REF!</formula>
    </cfRule>
  </conditionalFormatting>
  <conditionalFormatting sqref="AA31">
    <cfRule type="containsText" dxfId="39" priority="37" operator="containsText" text="N/A">
      <formula>NOT(ISERROR(SEARCH("N/A",AA31)))</formula>
    </cfRule>
    <cfRule type="cellIs" dxfId="38" priority="38" operator="between">
      <formula>#REF!</formula>
      <formula>#REF!</formula>
    </cfRule>
    <cfRule type="cellIs" dxfId="37" priority="39" operator="between">
      <formula>#REF!</formula>
      <formula>#REF!</formula>
    </cfRule>
    <cfRule type="cellIs" dxfId="36" priority="40" operator="between">
      <formula>#REF!</formula>
      <formula>#REF!</formula>
    </cfRule>
  </conditionalFormatting>
  <conditionalFormatting sqref="AA35">
    <cfRule type="containsText" dxfId="35" priority="33" operator="containsText" text="N/A">
      <formula>NOT(ISERROR(SEARCH("N/A",AA35)))</formula>
    </cfRule>
    <cfRule type="cellIs" dxfId="34" priority="34" operator="between">
      <formula>#REF!</formula>
      <formula>#REF!</formula>
    </cfRule>
    <cfRule type="cellIs" dxfId="33" priority="35" operator="between">
      <formula>#REF!</formula>
      <formula>#REF!</formula>
    </cfRule>
    <cfRule type="cellIs" dxfId="32" priority="36" operator="between">
      <formula>#REF!</formula>
      <formula>#REF!</formula>
    </cfRule>
  </conditionalFormatting>
  <conditionalFormatting sqref="AB35">
    <cfRule type="containsText" dxfId="31" priority="29" operator="containsText" text="N/A">
      <formula>NOT(ISERROR(SEARCH("N/A",AB35)))</formula>
    </cfRule>
    <cfRule type="cellIs" dxfId="30" priority="30" operator="between">
      <formula>#REF!</formula>
      <formula>#REF!</formula>
    </cfRule>
    <cfRule type="cellIs" dxfId="29" priority="31" operator="between">
      <formula>#REF!</formula>
      <formula>#REF!</formula>
    </cfRule>
    <cfRule type="cellIs" dxfId="28" priority="32" operator="between">
      <formula>#REF!</formula>
      <formula>#REF!</formula>
    </cfRule>
  </conditionalFormatting>
  <conditionalFormatting sqref="AB27">
    <cfRule type="containsText" dxfId="27" priority="25" operator="containsText" text="N/A">
      <formula>NOT(ISERROR(SEARCH("N/A",AB27)))</formula>
    </cfRule>
    <cfRule type="cellIs" dxfId="26" priority="26" operator="between">
      <formula>#REF!</formula>
      <formula>#REF!</formula>
    </cfRule>
    <cfRule type="cellIs" dxfId="25" priority="27" operator="between">
      <formula>#REF!</formula>
      <formula>#REF!</formula>
    </cfRule>
    <cfRule type="cellIs" dxfId="24" priority="28" operator="between">
      <formula>#REF!</formula>
      <formula>#REF!</formula>
    </cfRule>
  </conditionalFormatting>
  <conditionalFormatting sqref="AA27">
    <cfRule type="containsText" dxfId="23" priority="21" operator="containsText" text="N/A">
      <formula>NOT(ISERROR(SEARCH("N/A",AA27)))</formula>
    </cfRule>
    <cfRule type="cellIs" dxfId="22" priority="22" operator="between">
      <formula>#REF!</formula>
      <formula>#REF!</formula>
    </cfRule>
    <cfRule type="cellIs" dxfId="21" priority="23" operator="between">
      <formula>#REF!</formula>
      <formula>#REF!</formula>
    </cfRule>
    <cfRule type="cellIs" dxfId="20" priority="24" operator="between">
      <formula>#REF!</formula>
      <formula>#REF!</formula>
    </cfRule>
  </conditionalFormatting>
  <conditionalFormatting sqref="AF26:AG27">
    <cfRule type="containsText" dxfId="19" priority="17" operator="containsText" text="N/A">
      <formula>NOT(ISERROR(SEARCH("N/A",AF26)))</formula>
    </cfRule>
    <cfRule type="cellIs" dxfId="18" priority="18" operator="between">
      <formula>#REF!</formula>
      <formula>#REF!</formula>
    </cfRule>
    <cfRule type="cellIs" dxfId="17" priority="19" operator="between">
      <formula>#REF!</formula>
      <formula>#REF!</formula>
    </cfRule>
    <cfRule type="cellIs" dxfId="16" priority="20" operator="between">
      <formula>#REF!</formula>
      <formula>#REF!</formula>
    </cfRule>
  </conditionalFormatting>
  <conditionalFormatting sqref="AH27">
    <cfRule type="containsText" dxfId="15" priority="13" operator="containsText" text="N/A">
      <formula>NOT(ISERROR(SEARCH("N/A",AH27)))</formula>
    </cfRule>
    <cfRule type="cellIs" dxfId="14" priority="14" operator="between">
      <formula>#REF!</formula>
      <formula>#REF!</formula>
    </cfRule>
    <cfRule type="cellIs" dxfId="13" priority="15" operator="between">
      <formula>#REF!</formula>
      <formula>#REF!</formula>
    </cfRule>
    <cfRule type="cellIs" dxfId="12" priority="16" operator="between">
      <formula>#REF!</formula>
      <formula>#REF!</formula>
    </cfRule>
  </conditionalFormatting>
  <conditionalFormatting sqref="AN33">
    <cfRule type="containsText" dxfId="11" priority="9" operator="containsText" text="N/A">
      <formula>NOT(ISERROR(SEARCH("N/A",AN33)))</formula>
    </cfRule>
    <cfRule type="cellIs" dxfId="10" priority="10" operator="between">
      <formula>#REF!</formula>
      <formula>#REF!</formula>
    </cfRule>
    <cfRule type="cellIs" dxfId="9" priority="11" operator="between">
      <formula>#REF!</formula>
      <formula>#REF!</formula>
    </cfRule>
    <cfRule type="cellIs" dxfId="8" priority="12" operator="between">
      <formula>#REF!</formula>
      <formula>#REF!</formula>
    </cfRule>
  </conditionalFormatting>
  <conditionalFormatting sqref="AS20">
    <cfRule type="containsText" dxfId="7" priority="5" operator="containsText" text="N/A">
      <formula>NOT(ISERROR(SEARCH("N/A",AS20)))</formula>
    </cfRule>
    <cfRule type="cellIs" dxfId="6" priority="6" operator="between">
      <formula>#REF!</formula>
      <formula>#REF!</formula>
    </cfRule>
    <cfRule type="cellIs" dxfId="5" priority="7" operator="between">
      <formula>#REF!</formula>
      <formula>#REF!</formula>
    </cfRule>
    <cfRule type="cellIs" dxfId="4" priority="8" operator="between">
      <formula>#REF!</formula>
      <formula>#REF!</formula>
    </cfRule>
  </conditionalFormatting>
  <conditionalFormatting sqref="AT33">
    <cfRule type="containsText" dxfId="3" priority="1" operator="containsText" text="N/A">
      <formula>NOT(ISERROR(SEARCH("N/A",AT33)))</formula>
    </cfRule>
    <cfRule type="cellIs" dxfId="2" priority="2" operator="between">
      <formula>#REF!</formula>
      <formula>#REF!</formula>
    </cfRule>
    <cfRule type="cellIs" dxfId="1" priority="3" operator="between">
      <formula>#REF!</formula>
      <formula>#REF!</formula>
    </cfRule>
    <cfRule type="cellIs" dxfId="0" priority="4" operator="between">
      <formula>#REF!</formula>
      <formula>#REF!</formula>
    </cfRule>
  </conditionalFormatting>
  <dataValidations count="7">
    <dataValidation type="list" allowBlank="1" showInputMessage="1" showErrorMessage="1" sqref="W5" xr:uid="{00000000-0002-0000-0000-000000000000}">
      <formula1>$AT$7:$AT$13</formula1>
    </dataValidation>
    <dataValidation type="list" allowBlank="1" showInputMessage="1" showErrorMessage="1" sqref="B4" xr:uid="{00000000-0002-0000-0000-000001000000}">
      <formula1>DEPENDENCIA</formula1>
    </dataValidation>
    <dataValidation type="list" allowBlank="1" showInputMessage="1" showErrorMessage="1" sqref="B7:B8" xr:uid="{00000000-0002-0000-0000-000002000000}">
      <formula1>LIDERPROCESO</formula1>
    </dataValidation>
    <dataValidation type="list" allowBlank="1" showInputMessage="1" showErrorMessage="1" sqref="J35 J23:J25 J30:J33" xr:uid="{00000000-0002-0000-0000-000003000000}">
      <formula1>PROGRAMACION</formula1>
    </dataValidation>
    <dataValidation type="list" allowBlank="1" showInputMessage="1" showErrorMessage="1" error="Escriba un texto " promptTitle="Cualquier contenido" sqref="F33:F35 F20:F25 F30:F31" xr:uid="{00000000-0002-0000-0000-000004000000}">
      <formula1>META2</formula1>
    </dataValidation>
    <dataValidation type="list" allowBlank="1" showInputMessage="1" showErrorMessage="1" sqref="U20:U27 U29:U35" xr:uid="{00000000-0002-0000-0000-000005000000}">
      <formula1>CONTRALORIA</formula1>
    </dataValidation>
    <dataValidation type="list" allowBlank="1" showInputMessage="1" showErrorMessage="1" sqref="Q20:Q35" xr:uid="{00000000-0002-0000-0000-000006000000}">
      <formula1>INDICADOR</formula1>
    </dataValidation>
  </dataValidations>
  <pageMargins left="0.70866141732283472" right="0.70866141732283472" top="0.74803149606299213" bottom="0.74803149606299213" header="0.31496062992125984" footer="0.31496062992125984"/>
  <pageSetup paperSize="14" scale="40" orientation="landscape" horizontalDpi="4294967293" r:id="rId1"/>
  <headerFooter>
    <oddFooter>&amp;RCódigo: PLE-PIN-F018
Versión: 2
Vigencia desde: 30 noviembre de 2018</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7"/>
  <sheetViews>
    <sheetView topLeftCell="A97" zoomScale="55" zoomScaleNormal="55" workbookViewId="0">
      <selection activeCell="C138" sqref="C138"/>
    </sheetView>
  </sheetViews>
  <sheetFormatPr baseColWidth="10" defaultColWidth="9.140625" defaultRowHeight="15" x14ac:dyDescent="0.25"/>
  <cols>
    <col min="1" max="1" width="25.140625" customWidth="1"/>
    <col min="2" max="2" width="46" customWidth="1"/>
    <col min="3" max="3" width="56.5703125" bestFit="1" customWidth="1"/>
    <col min="4" max="4" width="43.28515625" customWidth="1"/>
    <col min="5" max="5" width="13.28515625" customWidth="1"/>
    <col min="6" max="256" width="11.42578125" customWidth="1"/>
  </cols>
  <sheetData>
    <row r="1" spans="1:8" x14ac:dyDescent="0.25">
      <c r="A1" t="s">
        <v>246</v>
      </c>
      <c r="B1" t="s">
        <v>247</v>
      </c>
      <c r="C1" t="s">
        <v>248</v>
      </c>
      <c r="D1" t="s">
        <v>249</v>
      </c>
      <c r="F1" t="s">
        <v>250</v>
      </c>
    </row>
    <row r="2" spans="1:8" x14ac:dyDescent="0.25">
      <c r="A2" t="s">
        <v>251</v>
      </c>
      <c r="B2" t="s">
        <v>252</v>
      </c>
      <c r="C2" t="s">
        <v>57</v>
      </c>
      <c r="D2" t="s">
        <v>61</v>
      </c>
      <c r="F2" t="s">
        <v>91</v>
      </c>
    </row>
    <row r="3" spans="1:8" x14ac:dyDescent="0.25">
      <c r="A3" t="s">
        <v>253</v>
      </c>
      <c r="B3" t="s">
        <v>254</v>
      </c>
      <c r="C3" t="s">
        <v>255</v>
      </c>
      <c r="D3" t="s">
        <v>177</v>
      </c>
      <c r="F3" t="s">
        <v>63</v>
      </c>
    </row>
    <row r="4" spans="1:8" x14ac:dyDescent="0.25">
      <c r="A4" t="s">
        <v>256</v>
      </c>
      <c r="C4" t="s">
        <v>100</v>
      </c>
      <c r="D4" t="s">
        <v>74</v>
      </c>
      <c r="F4" t="s">
        <v>76</v>
      </c>
    </row>
    <row r="5" spans="1:8" x14ac:dyDescent="0.25">
      <c r="A5" t="s">
        <v>257</v>
      </c>
      <c r="C5" t="s">
        <v>189</v>
      </c>
      <c r="D5" t="s">
        <v>258</v>
      </c>
    </row>
    <row r="6" spans="1:8" x14ac:dyDescent="0.25">
      <c r="A6" t="s">
        <v>259</v>
      </c>
      <c r="E6" t="s">
        <v>260</v>
      </c>
      <c r="G6" t="s">
        <v>261</v>
      </c>
    </row>
    <row r="7" spans="1:8" x14ac:dyDescent="0.25">
      <c r="A7" t="s">
        <v>262</v>
      </c>
      <c r="E7" t="s">
        <v>263</v>
      </c>
      <c r="G7" t="s">
        <v>264</v>
      </c>
    </row>
    <row r="8" spans="1:8" x14ac:dyDescent="0.25">
      <c r="E8" t="s">
        <v>265</v>
      </c>
      <c r="G8" t="s">
        <v>266</v>
      </c>
    </row>
    <row r="9" spans="1:8" x14ac:dyDescent="0.25">
      <c r="E9" t="s">
        <v>267</v>
      </c>
    </row>
    <row r="10" spans="1:8" x14ac:dyDescent="0.25">
      <c r="E10" t="s">
        <v>268</v>
      </c>
    </row>
    <row r="12" spans="1:8" s="13" customFormat="1" ht="74.25" customHeight="1" x14ac:dyDescent="0.25">
      <c r="A12" s="22"/>
      <c r="C12" s="23"/>
      <c r="D12" s="16"/>
      <c r="H12" s="13" t="s">
        <v>269</v>
      </c>
    </row>
    <row r="13" spans="1:8" s="13" customFormat="1" ht="74.25" customHeight="1" x14ac:dyDescent="0.25">
      <c r="A13" s="22"/>
      <c r="C13" s="23"/>
      <c r="D13" s="16"/>
      <c r="H13" s="13" t="s">
        <v>270</v>
      </c>
    </row>
    <row r="14" spans="1:8" s="13" customFormat="1" ht="74.25" customHeight="1" x14ac:dyDescent="0.25">
      <c r="A14" s="22"/>
      <c r="C14" s="23"/>
      <c r="D14" s="12"/>
      <c r="H14" s="13" t="s">
        <v>271</v>
      </c>
    </row>
    <row r="15" spans="1:8" s="13" customFormat="1" ht="74.25" customHeight="1" x14ac:dyDescent="0.25">
      <c r="A15" s="22"/>
      <c r="C15" s="23"/>
      <c r="D15" s="12"/>
      <c r="H15" s="13" t="s">
        <v>272</v>
      </c>
    </row>
    <row r="16" spans="1:8" s="13" customFormat="1" ht="74.25" customHeight="1" thickBot="1" x14ac:dyDescent="0.3">
      <c r="A16" s="22"/>
      <c r="C16" s="23"/>
      <c r="D16" s="15"/>
    </row>
    <row r="17" spans="1:4" s="13" customFormat="1" ht="74.25" customHeight="1" x14ac:dyDescent="0.25">
      <c r="A17" s="22"/>
      <c r="C17" s="23"/>
      <c r="D17" s="14"/>
    </row>
    <row r="18" spans="1:4" s="13" customFormat="1" ht="74.25" customHeight="1" x14ac:dyDescent="0.25">
      <c r="A18" s="22"/>
      <c r="C18" s="23"/>
      <c r="D18" s="16"/>
    </row>
    <row r="19" spans="1:4" s="13" customFormat="1" ht="74.25" customHeight="1" x14ac:dyDescent="0.25">
      <c r="A19" s="22"/>
      <c r="C19" s="23"/>
      <c r="D19" s="16"/>
    </row>
    <row r="20" spans="1:4" s="13" customFormat="1" ht="74.25" customHeight="1" x14ac:dyDescent="0.25">
      <c r="A20" s="22"/>
      <c r="C20" s="23"/>
      <c r="D20" s="16"/>
    </row>
    <row r="21" spans="1:4" s="13" customFormat="1" ht="74.25" customHeight="1" thickBot="1" x14ac:dyDescent="0.3">
      <c r="A21" s="22"/>
      <c r="C21" s="24"/>
      <c r="D21" s="16"/>
    </row>
    <row r="22" spans="1:4" ht="18.75" thickBot="1" x14ac:dyDescent="0.3">
      <c r="C22" s="24"/>
      <c r="D22" s="14"/>
    </row>
    <row r="23" spans="1:4" ht="18.75" thickBot="1" x14ac:dyDescent="0.3">
      <c r="C23" s="24"/>
      <c r="D23" s="11"/>
    </row>
    <row r="24" spans="1:4" ht="18" x14ac:dyDescent="0.25">
      <c r="C24" s="25"/>
      <c r="D24" s="14"/>
    </row>
    <row r="25" spans="1:4" ht="18" x14ac:dyDescent="0.25">
      <c r="C25" s="25"/>
      <c r="D25" s="16"/>
    </row>
    <row r="26" spans="1:4" ht="18" x14ac:dyDescent="0.25">
      <c r="C26" s="25"/>
      <c r="D26" s="16"/>
    </row>
    <row r="27" spans="1:4" ht="18.75" thickBot="1" x14ac:dyDescent="0.3">
      <c r="C27" s="25"/>
      <c r="D27" s="15"/>
    </row>
    <row r="28" spans="1:4" ht="18" x14ac:dyDescent="0.25">
      <c r="C28" s="25"/>
      <c r="D28" s="14"/>
    </row>
    <row r="29" spans="1:4" ht="18" x14ac:dyDescent="0.25">
      <c r="C29" s="25"/>
      <c r="D29" s="16"/>
    </row>
    <row r="30" spans="1:4" ht="18" x14ac:dyDescent="0.25">
      <c r="C30" s="25"/>
      <c r="D30" s="16"/>
    </row>
    <row r="31" spans="1:4" ht="18" x14ac:dyDescent="0.25">
      <c r="C31" s="25"/>
      <c r="D31" s="16"/>
    </row>
    <row r="32" spans="1:4" ht="18" x14ac:dyDescent="0.25">
      <c r="C32" s="26"/>
      <c r="D32" s="16"/>
    </row>
    <row r="33" spans="3:4" ht="18" x14ac:dyDescent="0.25">
      <c r="C33" s="26"/>
      <c r="D33" s="16"/>
    </row>
    <row r="34" spans="3:4" ht="18" x14ac:dyDescent="0.25">
      <c r="C34" s="26"/>
      <c r="D34" s="15"/>
    </row>
    <row r="35" spans="3:4" ht="18" x14ac:dyDescent="0.25">
      <c r="C35" s="26"/>
      <c r="D35" s="15"/>
    </row>
    <row r="36" spans="3:4" ht="18" x14ac:dyDescent="0.25">
      <c r="C36" s="26"/>
      <c r="D36" s="15"/>
    </row>
    <row r="37" spans="3:4" ht="18" x14ac:dyDescent="0.25">
      <c r="C37" s="26"/>
      <c r="D37" s="15"/>
    </row>
    <row r="38" spans="3:4" ht="18" x14ac:dyDescent="0.25">
      <c r="C38" s="26"/>
      <c r="D38" s="18"/>
    </row>
    <row r="39" spans="3:4" ht="18" x14ac:dyDescent="0.25">
      <c r="C39" s="26"/>
      <c r="D39" s="18"/>
    </row>
    <row r="40" spans="3:4" ht="18" x14ac:dyDescent="0.25">
      <c r="C40" s="27"/>
      <c r="D40" s="18"/>
    </row>
    <row r="41" spans="3:4" ht="18" x14ac:dyDescent="0.25">
      <c r="C41" s="27"/>
      <c r="D41" s="18"/>
    </row>
    <row r="42" spans="3:4" ht="18.75" thickBot="1" x14ac:dyDescent="0.3">
      <c r="C42" s="28"/>
      <c r="D42" s="18"/>
    </row>
    <row r="43" spans="3:4" ht="18" x14ac:dyDescent="0.25">
      <c r="C43" s="29"/>
      <c r="D43" s="14"/>
    </row>
    <row r="44" spans="3:4" ht="18" x14ac:dyDescent="0.25">
      <c r="C44" s="30"/>
      <c r="D44" s="15"/>
    </row>
    <row r="45" spans="3:4" ht="18" x14ac:dyDescent="0.25">
      <c r="C45" s="30"/>
      <c r="D45" s="15"/>
    </row>
    <row r="46" spans="3:4" ht="18" x14ac:dyDescent="0.25">
      <c r="C46" s="30"/>
      <c r="D46" s="18"/>
    </row>
    <row r="47" spans="3:4" ht="18.75" thickBot="1" x14ac:dyDescent="0.3">
      <c r="C47" s="31"/>
      <c r="D47" s="17"/>
    </row>
    <row r="48" spans="3:4" ht="18" x14ac:dyDescent="0.25">
      <c r="C48" s="32"/>
    </row>
    <row r="49" spans="3:3" ht="18" x14ac:dyDescent="0.25">
      <c r="C49" s="32"/>
    </row>
    <row r="50" spans="3:3" ht="18" x14ac:dyDescent="0.25">
      <c r="C50" s="32"/>
    </row>
    <row r="51" spans="3:3" ht="18" x14ac:dyDescent="0.25">
      <c r="C51" s="32"/>
    </row>
    <row r="52" spans="3:3" ht="18" x14ac:dyDescent="0.25">
      <c r="C52" s="33"/>
    </row>
    <row r="53" spans="3:3" ht="18" x14ac:dyDescent="0.25">
      <c r="C53" s="33"/>
    </row>
    <row r="54" spans="3:3" ht="18" x14ac:dyDescent="0.25">
      <c r="C54" s="33"/>
    </row>
    <row r="55" spans="3:3" ht="18" x14ac:dyDescent="0.25">
      <c r="C55" s="33"/>
    </row>
    <row r="56" spans="3:3" ht="18" x14ac:dyDescent="0.25">
      <c r="C56" s="34"/>
    </row>
    <row r="57" spans="3:3" ht="18" x14ac:dyDescent="0.25">
      <c r="C57" s="35"/>
    </row>
    <row r="58" spans="3:3" ht="18" x14ac:dyDescent="0.25">
      <c r="C58" s="35"/>
    </row>
    <row r="59" spans="3:3" ht="18" x14ac:dyDescent="0.25">
      <c r="C59" s="35"/>
    </row>
    <row r="60" spans="3:3" ht="18.75" thickBot="1" x14ac:dyDescent="0.3">
      <c r="C60" s="36"/>
    </row>
    <row r="61" spans="3:3" ht="18" x14ac:dyDescent="0.25">
      <c r="C61" s="37"/>
    </row>
    <row r="62" spans="3:3" ht="18" x14ac:dyDescent="0.25">
      <c r="C62" s="38"/>
    </row>
    <row r="63" spans="3:3" ht="18" x14ac:dyDescent="0.25">
      <c r="C63" s="38"/>
    </row>
    <row r="64" spans="3:3" ht="18" x14ac:dyDescent="0.25">
      <c r="C64" s="38"/>
    </row>
    <row r="65" spans="3:3" ht="18" x14ac:dyDescent="0.25">
      <c r="C65" s="38"/>
    </row>
    <row r="66" spans="3:3" ht="18" x14ac:dyDescent="0.25">
      <c r="C66" s="39"/>
    </row>
    <row r="67" spans="3:3" ht="18" x14ac:dyDescent="0.25">
      <c r="C67" s="39"/>
    </row>
    <row r="68" spans="3:3" ht="18" x14ac:dyDescent="0.25">
      <c r="C68" s="39"/>
    </row>
    <row r="69" spans="3:3" ht="18" x14ac:dyDescent="0.25">
      <c r="C69" s="39"/>
    </row>
    <row r="70" spans="3:3" ht="18" x14ac:dyDescent="0.25">
      <c r="C70" s="39"/>
    </row>
    <row r="71" spans="3:3" ht="18" x14ac:dyDescent="0.25">
      <c r="C71" s="40"/>
    </row>
    <row r="72" spans="3:3" ht="18" x14ac:dyDescent="0.25">
      <c r="C72" s="39"/>
    </row>
    <row r="73" spans="3:3" ht="18" x14ac:dyDescent="0.25">
      <c r="C73" s="39"/>
    </row>
    <row r="74" spans="3:3" ht="18" x14ac:dyDescent="0.25">
      <c r="C74" s="39"/>
    </row>
    <row r="75" spans="3:3" ht="18" x14ac:dyDescent="0.25">
      <c r="C75" s="39"/>
    </row>
    <row r="76" spans="3:3" ht="18" x14ac:dyDescent="0.25">
      <c r="C76" s="39"/>
    </row>
    <row r="77" spans="3:3" ht="18" x14ac:dyDescent="0.25">
      <c r="C77" s="39"/>
    </row>
    <row r="78" spans="3:3" ht="18" x14ac:dyDescent="0.25">
      <c r="C78" s="39"/>
    </row>
    <row r="79" spans="3:3" ht="18" x14ac:dyDescent="0.25">
      <c r="C79" s="38"/>
    </row>
    <row r="80" spans="3:3" ht="18" x14ac:dyDescent="0.25">
      <c r="C80" s="38"/>
    </row>
    <row r="81" spans="3:3" ht="18" x14ac:dyDescent="0.25">
      <c r="C81" s="38"/>
    </row>
    <row r="82" spans="3:3" ht="18" x14ac:dyDescent="0.25">
      <c r="C82" s="38"/>
    </row>
    <row r="83" spans="3:3" ht="18" x14ac:dyDescent="0.25">
      <c r="C83" s="38"/>
    </row>
    <row r="84" spans="3:3" ht="18" x14ac:dyDescent="0.25">
      <c r="C84" s="38"/>
    </row>
    <row r="85" spans="3:3" ht="18" x14ac:dyDescent="0.25">
      <c r="C85" s="41"/>
    </row>
    <row r="86" spans="3:3" ht="18" x14ac:dyDescent="0.25">
      <c r="C86" s="38"/>
    </row>
    <row r="87" spans="3:3" ht="18" x14ac:dyDescent="0.25">
      <c r="C87" s="38"/>
    </row>
    <row r="88" spans="3:3" ht="18.75" thickBot="1" x14ac:dyDescent="0.3">
      <c r="C88" s="42"/>
    </row>
    <row r="89" spans="3:3" ht="18" x14ac:dyDescent="0.25">
      <c r="C89" s="43"/>
    </row>
    <row r="90" spans="3:3" ht="18" x14ac:dyDescent="0.25">
      <c r="C90" s="39"/>
    </row>
    <row r="91" spans="3:3" ht="18" x14ac:dyDescent="0.25">
      <c r="C91" s="39"/>
    </row>
    <row r="92" spans="3:3" ht="18" x14ac:dyDescent="0.25">
      <c r="C92" s="39"/>
    </row>
    <row r="93" spans="3:3" ht="18" x14ac:dyDescent="0.25">
      <c r="C93" s="39"/>
    </row>
    <row r="94" spans="3:3" ht="18.75" thickBot="1" x14ac:dyDescent="0.3">
      <c r="C94" s="44"/>
    </row>
    <row r="99" spans="2:3" x14ac:dyDescent="0.25">
      <c r="B99" t="s">
        <v>273</v>
      </c>
      <c r="C99" t="s">
        <v>274</v>
      </c>
    </row>
    <row r="100" spans="2:3" x14ac:dyDescent="0.25">
      <c r="B100" s="20">
        <v>1167</v>
      </c>
      <c r="C100" s="13" t="s">
        <v>275</v>
      </c>
    </row>
    <row r="101" spans="2:3" ht="30" x14ac:dyDescent="0.25">
      <c r="B101" s="20">
        <v>1131</v>
      </c>
      <c r="C101" s="13" t="s">
        <v>276</v>
      </c>
    </row>
    <row r="102" spans="2:3" x14ac:dyDescent="0.25">
      <c r="B102" s="20">
        <v>1177</v>
      </c>
      <c r="C102" s="13" t="s">
        <v>277</v>
      </c>
    </row>
    <row r="103" spans="2:3" ht="30" x14ac:dyDescent="0.25">
      <c r="B103" s="20">
        <v>1094</v>
      </c>
      <c r="C103" s="13" t="s">
        <v>278</v>
      </c>
    </row>
    <row r="104" spans="2:3" x14ac:dyDescent="0.25">
      <c r="B104" s="20">
        <v>1128</v>
      </c>
      <c r="C104" s="13" t="s">
        <v>279</v>
      </c>
    </row>
    <row r="105" spans="2:3" ht="30" x14ac:dyDescent="0.25">
      <c r="B105" s="20">
        <v>1095</v>
      </c>
      <c r="C105" s="13" t="s">
        <v>280</v>
      </c>
    </row>
    <row r="106" spans="2:3" ht="30" x14ac:dyDescent="0.25">
      <c r="B106" s="20">
        <v>1129</v>
      </c>
      <c r="C106" s="13" t="s">
        <v>281</v>
      </c>
    </row>
    <row r="107" spans="2:3" ht="45" x14ac:dyDescent="0.25">
      <c r="B107" s="20">
        <v>1120</v>
      </c>
      <c r="C107" s="13" t="s">
        <v>282</v>
      </c>
    </row>
    <row r="108" spans="2:3" x14ac:dyDescent="0.25">
      <c r="B108" s="19"/>
    </row>
    <row r="109" spans="2:3" x14ac:dyDescent="0.25">
      <c r="B109" s="19"/>
    </row>
    <row r="117" spans="2:3" x14ac:dyDescent="0.25">
      <c r="B117" t="s">
        <v>283</v>
      </c>
    </row>
    <row r="118" spans="2:3" x14ac:dyDescent="0.25">
      <c r="B118" t="s">
        <v>284</v>
      </c>
      <c r="C118" t="s">
        <v>285</v>
      </c>
    </row>
    <row r="119" spans="2:3" x14ac:dyDescent="0.25">
      <c r="B119" t="s">
        <v>286</v>
      </c>
      <c r="C119" t="s">
        <v>287</v>
      </c>
    </row>
    <row r="120" spans="2:3" x14ac:dyDescent="0.25">
      <c r="B120" t="s">
        <v>288</v>
      </c>
      <c r="C120" t="s">
        <v>289</v>
      </c>
    </row>
    <row r="121" spans="2:3" x14ac:dyDescent="0.25">
      <c r="B121" t="s">
        <v>290</v>
      </c>
      <c r="C121" t="s">
        <v>291</v>
      </c>
    </row>
    <row r="122" spans="2:3" x14ac:dyDescent="0.25">
      <c r="B122" t="s">
        <v>292</v>
      </c>
      <c r="C122" t="s">
        <v>293</v>
      </c>
    </row>
    <row r="123" spans="2:3" x14ac:dyDescent="0.25">
      <c r="B123" t="s">
        <v>294</v>
      </c>
      <c r="C123" t="s">
        <v>295</v>
      </c>
    </row>
    <row r="124" spans="2:3" x14ac:dyDescent="0.25">
      <c r="B124" t="s">
        <v>296</v>
      </c>
      <c r="C124" t="s">
        <v>297</v>
      </c>
    </row>
    <row r="125" spans="2:3" x14ac:dyDescent="0.25">
      <c r="B125" t="s">
        <v>298</v>
      </c>
      <c r="C125" t="s">
        <v>299</v>
      </c>
    </row>
    <row r="126" spans="2:3" x14ac:dyDescent="0.25">
      <c r="B126" t="s">
        <v>300</v>
      </c>
      <c r="C126" t="s">
        <v>301</v>
      </c>
    </row>
    <row r="127" spans="2:3" x14ac:dyDescent="0.25">
      <c r="B127" t="s">
        <v>302</v>
      </c>
      <c r="C127" t="s">
        <v>303</v>
      </c>
    </row>
    <row r="128" spans="2:3" x14ac:dyDescent="0.25">
      <c r="B128" t="s">
        <v>304</v>
      </c>
      <c r="C128" t="s">
        <v>305</v>
      </c>
    </row>
    <row r="129" spans="2:3" x14ac:dyDescent="0.25">
      <c r="B129" t="s">
        <v>306</v>
      </c>
      <c r="C129" t="s">
        <v>307</v>
      </c>
    </row>
    <row r="130" spans="2:3" x14ac:dyDescent="0.25">
      <c r="B130" t="s">
        <v>308</v>
      </c>
      <c r="C130" t="s">
        <v>309</v>
      </c>
    </row>
    <row r="131" spans="2:3" x14ac:dyDescent="0.25">
      <c r="B131" t="s">
        <v>310</v>
      </c>
      <c r="C131" t="s">
        <v>311</v>
      </c>
    </row>
    <row r="132" spans="2:3" x14ac:dyDescent="0.25">
      <c r="B132" t="s">
        <v>312</v>
      </c>
      <c r="C132" t="s">
        <v>313</v>
      </c>
    </row>
    <row r="133" spans="2:3" x14ac:dyDescent="0.25">
      <c r="B133" t="s">
        <v>314</v>
      </c>
      <c r="C133" t="s">
        <v>315</v>
      </c>
    </row>
    <row r="134" spans="2:3" x14ac:dyDescent="0.25">
      <c r="B134" t="s">
        <v>316</v>
      </c>
      <c r="C134" t="s">
        <v>317</v>
      </c>
    </row>
    <row r="135" spans="2:3" x14ac:dyDescent="0.25">
      <c r="B135" t="s">
        <v>318</v>
      </c>
      <c r="C135" t="s">
        <v>319</v>
      </c>
    </row>
    <row r="136" spans="2:3" x14ac:dyDescent="0.25">
      <c r="B136" t="s">
        <v>320</v>
      </c>
      <c r="C136" t="s">
        <v>321</v>
      </c>
    </row>
    <row r="137" spans="2:3" x14ac:dyDescent="0.25">
      <c r="B137" t="s">
        <v>322</v>
      </c>
      <c r="C137" t="s">
        <v>323</v>
      </c>
    </row>
  </sheetData>
  <conditionalFormatting sqref="C13">
    <cfRule type="colorScale" priority="1">
      <colorScale>
        <cfvo type="min"/>
        <cfvo type="max"/>
        <color rgb="FFFF7128"/>
        <color rgb="FFFFEF9C"/>
      </colorScale>
    </cfRule>
  </conditionalFormatting>
  <pageMargins left="0.7" right="0.7" top="0.75" bottom="0.75" header="0.3" footer="0.3"/>
  <pageSetup paperSize="9" orientation="portrait" horizontalDpi="4294967293"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18</vt:i4>
      </vt:variant>
    </vt:vector>
  </HeadingPairs>
  <TitlesOfParts>
    <vt:vector size="21" baseType="lpstr">
      <vt:lpstr>PLAN GESTION POR PROCESO</vt:lpstr>
      <vt:lpstr>Hoja2</vt:lpstr>
      <vt:lpstr>Hoja4</vt:lpstr>
      <vt:lpstr>'PLAN GESTION POR PROCESO'!Área_de_impresión</vt:lpstr>
      <vt:lpstr>CODIGO</vt:lpstr>
      <vt:lpstr>CONTRALORIA</vt:lpstr>
      <vt:lpstr>DEPENDENCIA</vt:lpstr>
      <vt:lpstr>FUENTE</vt:lpstr>
      <vt:lpstr>INDICADOR</vt:lpstr>
      <vt:lpstr>LIDERPROCESO</vt:lpstr>
      <vt:lpstr>MEDICION</vt:lpstr>
      <vt:lpstr>MEDICIONFINAL</vt:lpstr>
      <vt:lpstr>META</vt:lpstr>
      <vt:lpstr>META2</vt:lpstr>
      <vt:lpstr>OBJETIVOS</vt:lpstr>
      <vt:lpstr>PMRFINAL</vt:lpstr>
      <vt:lpstr>PRODUCTO</vt:lpstr>
      <vt:lpstr>PROGRAMACION</vt:lpstr>
      <vt:lpstr>proyectos</vt:lpstr>
      <vt:lpstr>RUBROS</vt:lpstr>
      <vt:lpstr>SIG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juan.jimenez</dc:creator>
  <cp:keywords/>
  <dc:description/>
  <cp:lastModifiedBy>Jeraldyn Tautiva Guarin</cp:lastModifiedBy>
  <cp:revision/>
  <dcterms:created xsi:type="dcterms:W3CDTF">2016-04-29T15:58:00Z</dcterms:created>
  <dcterms:modified xsi:type="dcterms:W3CDTF">2020-02-04T15:55:03Z</dcterms:modified>
  <cp:category/>
  <cp:contentStatus/>
</cp:coreProperties>
</file>