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Usuarios\Gloria.Pirajon\Desktop\3. SGC 2019\PLAN DE GESTION 2019\III TRIMESTRE\"/>
    </mc:Choice>
  </mc:AlternateContent>
  <xr:revisionPtr revIDLastSave="0" documentId="13_ncr:1_{5C0270AC-A048-456F-AFA6-ABDF556C3F64}" xr6:coauthVersionLast="41" xr6:coauthVersionMax="41" xr10:uidLastSave="{00000000-0000-0000-0000-000000000000}"/>
  <bookViews>
    <workbookView xWindow="-120" yWindow="-120" windowWidth="29040" windowHeight="15840" tabRatio="838" xr2:uid="{00000000-000D-0000-FFFF-FFFF00000000}"/>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PROCESO'!$A$13:$AT$34</definedName>
    <definedName name="_xlnm.Print_Area" localSheetId="0">'PLAN GESTION POR PROCESO'!$A$1:$AT$40</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4" i="1" l="1"/>
  <c r="AC24" i="1" l="1"/>
  <c r="W25" i="1" l="1"/>
  <c r="V26" i="1" l="1"/>
  <c r="AA26" i="1"/>
  <c r="AF26" i="1"/>
  <c r="AH26" i="1" s="1"/>
  <c r="AK26" i="1"/>
  <c r="AM26" i="1" s="1"/>
  <c r="AP26" i="1"/>
  <c r="P26" i="1"/>
  <c r="AQ26" i="1" s="1"/>
  <c r="AS26" i="1" s="1"/>
  <c r="P25" i="1"/>
  <c r="AQ25" i="1" s="1"/>
  <c r="AS25" i="1" s="1"/>
  <c r="AQ20" i="1"/>
  <c r="AS20" i="1" s="1"/>
  <c r="AQ21" i="1"/>
  <c r="AS21" i="1" s="1"/>
  <c r="AQ22" i="1"/>
  <c r="AS22" i="1" s="1"/>
  <c r="AQ24" i="1"/>
  <c r="AS24" i="1" s="1"/>
  <c r="AQ28" i="1"/>
  <c r="AS28" i="1" s="1"/>
  <c r="AQ30" i="1"/>
  <c r="AS30" i="1" s="1"/>
  <c r="AQ31" i="1"/>
  <c r="AS31" i="1" s="1"/>
  <c r="AQ32" i="1"/>
  <c r="AS32" i="1" s="1"/>
  <c r="AQ33" i="1"/>
  <c r="AS33" i="1" s="1"/>
  <c r="AP19" i="1"/>
  <c r="AP20" i="1"/>
  <c r="AP21" i="1"/>
  <c r="AP22" i="1"/>
  <c r="AP23" i="1"/>
  <c r="AP24" i="1"/>
  <c r="AP25" i="1"/>
  <c r="AP27" i="1"/>
  <c r="AP28" i="1"/>
  <c r="AP29" i="1"/>
  <c r="AP30" i="1"/>
  <c r="AP31" i="1"/>
  <c r="AP32" i="1"/>
  <c r="AP33" i="1"/>
  <c r="AP18" i="1"/>
  <c r="AK30" i="1"/>
  <c r="AM30" i="1" s="1"/>
  <c r="AK19" i="1"/>
  <c r="AM19" i="1" s="1"/>
  <c r="AA24" i="1"/>
  <c r="AK20" i="1"/>
  <c r="AM20" i="1"/>
  <c r="AK21" i="1"/>
  <c r="AM21" i="1" s="1"/>
  <c r="AK22" i="1"/>
  <c r="AM22" i="1"/>
  <c r="AK23" i="1"/>
  <c r="AM23" i="1" s="1"/>
  <c r="AK24" i="1"/>
  <c r="AM24" i="1"/>
  <c r="AK25" i="1"/>
  <c r="AM25" i="1" s="1"/>
  <c r="AK27" i="1"/>
  <c r="AM27" i="1"/>
  <c r="AK28" i="1"/>
  <c r="AM28" i="1" s="1"/>
  <c r="AK29" i="1"/>
  <c r="AK31" i="1"/>
  <c r="AK32" i="1"/>
  <c r="AM32" i="1" s="1"/>
  <c r="AK33" i="1"/>
  <c r="AM33" i="1" s="1"/>
  <c r="AK18" i="1"/>
  <c r="AF19" i="1"/>
  <c r="AH19" i="1" s="1"/>
  <c r="AF20" i="1"/>
  <c r="AF21" i="1"/>
  <c r="AH21" i="1" s="1"/>
  <c r="AF22" i="1"/>
  <c r="AH22" i="1" s="1"/>
  <c r="AF23" i="1"/>
  <c r="AH23" i="1" s="1"/>
  <c r="AF24" i="1"/>
  <c r="AF25" i="1"/>
  <c r="AH25" i="1" s="1"/>
  <c r="AF27" i="1"/>
  <c r="AF28" i="1"/>
  <c r="AH28" i="1"/>
  <c r="AF29" i="1"/>
  <c r="AH29" i="1" s="1"/>
  <c r="AF30" i="1"/>
  <c r="AH30" i="1" s="1"/>
  <c r="AF31" i="1"/>
  <c r="AF32" i="1"/>
  <c r="AF18" i="1"/>
  <c r="AA19" i="1"/>
  <c r="AA20" i="1"/>
  <c r="AA21" i="1"/>
  <c r="AC21" i="1" s="1"/>
  <c r="AA22" i="1"/>
  <c r="AA23" i="1"/>
  <c r="AA27" i="1"/>
  <c r="AC27" i="1" s="1"/>
  <c r="AA28" i="1"/>
  <c r="AC28" i="1" s="1"/>
  <c r="AA30" i="1"/>
  <c r="AC30" i="1" s="1"/>
  <c r="AA32" i="1"/>
  <c r="AA18" i="1"/>
  <c r="AC18" i="1" s="1"/>
  <c r="V19" i="1"/>
  <c r="V20" i="1"/>
  <c r="V21" i="1"/>
  <c r="V22" i="1"/>
  <c r="V23" i="1"/>
  <c r="V24" i="1"/>
  <c r="V25" i="1"/>
  <c r="V27" i="1"/>
  <c r="V28" i="1"/>
  <c r="X28" i="1" s="1"/>
  <c r="X34" i="1" s="1"/>
  <c r="V29" i="1"/>
  <c r="V30" i="1"/>
  <c r="X30" i="1" s="1"/>
  <c r="V31" i="1"/>
  <c r="V18" i="1"/>
  <c r="E34" i="1"/>
  <c r="P27" i="1"/>
  <c r="AQ27" i="1" s="1"/>
  <c r="AS27" i="1" s="1"/>
  <c r="P29" i="1"/>
  <c r="AQ29" i="1"/>
  <c r="AS29" i="1"/>
  <c r="P23" i="1"/>
  <c r="AQ23" i="1" s="1"/>
  <c r="AS23" i="1" s="1"/>
  <c r="P19" i="1"/>
  <c r="AQ19" i="1"/>
  <c r="AS19" i="1" s="1"/>
  <c r="P18" i="1"/>
  <c r="AQ18" i="1" s="1"/>
  <c r="AM34" i="1" l="1"/>
  <c r="AR34"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juan.jimenez</author>
  </authors>
  <commentList>
    <comment ref="J16" authorId="0" shapeId="0" xr:uid="{00000000-0006-0000-0000-00000100000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Sandy.Calderon</author>
  </authors>
  <commentList>
    <comment ref="C91" authorId="0" shapeId="0" xr:uid="{00000000-0006-0000-0100-00000100000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<sst xmlns="http://schemas.openxmlformats.org/spreadsheetml/2006/main" count="540" uniqueCount="300">
  <si>
    <t>ALCALDÍA LOCAL DE SUMAPAZ</t>
  </si>
  <si>
    <t>SECRETARIA DISTRITAL DE GOBIERNO</t>
  </si>
  <si>
    <t>VIGENCIA DE LA PLANEACIÓN</t>
  </si>
  <si>
    <t>CONTROL DE CAMBIOS</t>
  </si>
  <si>
    <t>ALCALDÍA LOCAL</t>
  </si>
  <si>
    <t>VERSIÓN</t>
  </si>
  <si>
    <t>FECHA</t>
  </si>
  <si>
    <t>DESCRIPCIÓN DE LA MODIFICACIÓN</t>
  </si>
  <si>
    <t>PROCESOS ASOCIADOS</t>
  </si>
  <si>
    <t>GESTIÓN PÚBLICA TERRITORIAL LOCAL
INSPECCIÓN, VIGILANCIA Y CONTROL
GESTIÓN CORPORATIVA LOCAL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</si>
  <si>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</si>
  <si>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
De acuerdo a la solicitud remitida mediante radicado N° 20197030000333 y la aprobación por parte del líder del proceso de Inspección Vigilancia y Control se modifican las filas 24, 25 y 26</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</si>
  <si>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</si>
  <si>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</si>
  <si>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</si>
  <si>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</si>
  <si>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</si>
  <si>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</si>
  <si>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</si>
  <si>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</si>
  <si>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</si>
  <si>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</si>
  <si>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</si>
  <si>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</si>
  <si>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</si>
  <si>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</si>
  <si>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</si>
  <si>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</si>
  <si>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</si>
  <si>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</si>
  <si>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</si>
  <si>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</si>
  <si>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</si>
  <si>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</si>
  <si>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</si>
  <si>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</si>
  <si>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</si>
  <si>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</si>
  <si>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</si>
  <si>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</si>
  <si>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</si>
  <si>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</si>
  <si>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</si>
  <si>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</si>
  <si>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</si>
  <si>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</si>
  <si>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</si>
  <si>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</si>
  <si>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</si>
  <si>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</si>
  <si>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</si>
  <si>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</si>
  <si>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</si>
  <si>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</si>
  <si>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</si>
  <si>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</si>
  <si>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</si>
  <si>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</si>
  <si>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</si>
  <si>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</si>
  <si>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</si>
  <si>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</si>
  <si>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Porcentaje de Avance en el Cumplimiento Fisico del Plan de Desarrollo Local</t>
  </si>
  <si>
    <t>Porcentaje de avance acumulado en el cumplimiento físico entregado del Plan de Desarrollo Local que arroja la MUSI.</t>
  </si>
  <si>
    <t>Porcentaje de avance físico a 31 de diciembre de 2018</t>
  </si>
  <si>
    <t>CRECIENTE</t>
  </si>
  <si>
    <t>Porcentaje</t>
  </si>
  <si>
    <t>EFECTIVIDAD</t>
  </si>
  <si>
    <t>MUSI</t>
  </si>
  <si>
    <t>Matriz MUSI</t>
  </si>
  <si>
    <t>Integrar las herramientas de planeación, gestión y control, con enfoque de innovación, mejoramiento continuo, responsabilidad social, desarrollo integral del talento humano y transparencia</t>
  </si>
  <si>
    <t xml:space="preserve">Gestión Corporativa Local </t>
  </si>
  <si>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</si>
  <si>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</si>
  <si>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</si>
  <si>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</si>
  <si>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</si>
  <si>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</si>
  <si>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</si>
  <si>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</si>
  <si>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</si>
  <si>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</si>
  <si>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</si>
  <si>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</si>
  <si>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</si>
  <si>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</si>
  <si>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</si>
  <si>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</si>
  <si>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</si>
  <si>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Fortalecer la capacidad institucional y para el ejercicio de la función  policiva por parte de las autoridades locales a cargo de la SDG.</t>
  </si>
  <si>
    <t>Inspección Vigilancia y Control</t>
  </si>
  <si>
    <t>Dar impulso procesal  ( Avocar, rechazar, enviar al competente, fallar, ) al 60% de las quejas recibidas en las vigencias anteriores al año 2019 .</t>
  </si>
  <si>
    <t>Porcentaje de impulsos procesales por los inspectores en las Localidades</t>
  </si>
  <si>
    <t>(Número de impulsos procesales resueltos en la localidad/Número de quejas recibidas en la Localidad anteriores a la vigencia 2019)*100</t>
  </si>
  <si>
    <t xml:space="preserve">Impulsos Procesales </t>
  </si>
  <si>
    <t>Siactua</t>
  </si>
  <si>
    <t>Alcalde Local</t>
  </si>
  <si>
    <t xml:space="preserve">Siactua </t>
  </si>
  <si>
    <t>Realizar 2 acciones de control u operativos en materia de ambiente, mineria y relaciones con los animales</t>
  </si>
  <si>
    <t>Acciones de control u operativos en materia de ambiente, mineria y relaciones con los animales Realizados</t>
  </si>
  <si>
    <t>Número de acciones de control u operativos en materia de ambiente, mineria y relaciones con los animales</t>
  </si>
  <si>
    <t>Acciones de control u operativos en materia de ambiente, mineria y relaciones con los animales</t>
  </si>
  <si>
    <t>Informe de operativo
Actas</t>
  </si>
  <si>
    <t>Realizar 6 actividades de prevención en materia de ambiente, minería y relaciones con los animales</t>
  </si>
  <si>
    <t>Actividades de prevención en materia de ambiente, minería y relaciones con los animales</t>
  </si>
  <si>
    <t>Número de actividades de prevención en materia de ambiente, minería y relaciones con los animales</t>
  </si>
  <si>
    <t>N/A</t>
  </si>
  <si>
    <t>Informe de actividades de prevención</t>
  </si>
  <si>
    <t xml:space="preserve">Realizar 10 actividades en materia de convivencia relacionados con artículos pirotécnicos y sustancias peligrosas (socialización, sensibilización, orientación personalizada, charlas pedagógicas)
</t>
  </si>
  <si>
    <t>Actividades en materia de convivencia relacionados con articulos pirotécnicos y sustancias peligrosas Realizados</t>
  </si>
  <si>
    <t>Número de actividades en materia de convivencia relacionados con articulos pirotécnicos y sustancias peligrosas</t>
  </si>
  <si>
    <t>Actividades en materia de convivencia relacionados con articulos pirotécnicos y sustancias peligrosas</t>
  </si>
  <si>
    <t>Asegurar el acceso de la ciudadanía a la información y oferta institucional</t>
  </si>
  <si>
    <t>Gerencia de TIC</t>
  </si>
  <si>
    <t>Cumplir el 100% de los lineamientos de gestión de las TIC imparticas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</si>
  <si>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</si>
  <si>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</si>
  <si>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</si>
  <si>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</si>
  <si>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</si>
  <si>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</si>
  <si>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</si>
  <si>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</si>
  <si>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</si>
  <si>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</si>
  <si>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Número de propuestas de buenas practicas de gestión  registradas</t>
  </si>
  <si>
    <t>Buenas prácticas de gestión registradas en la herramienta AGORA</t>
  </si>
  <si>
    <t>Agora</t>
  </si>
  <si>
    <t>Líder del Proceso y/o Alcaldía Local  o a quien delegue.</t>
  </si>
  <si>
    <t>Seguimiento Agora</t>
  </si>
  <si>
    <t>Mantener el 100% de las acciones de mejora asignadas al proceso/Alcaldía con relación a planes de mejoramiento interno documentadas y vigentes</t>
  </si>
  <si>
    <t>Acciones correctivas documentadas y vigentes</t>
  </si>
  <si>
    <t>Planes de mejora</t>
  </si>
  <si>
    <t>MIMEC - SIG</t>
  </si>
  <si>
    <t>Reportes MIMEC - SIG remitidos por la OAP</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</si>
  <si>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</si>
  <si>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</si>
  <si>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</si>
  <si>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 de fondo </t>
  </si>
  <si>
    <t>Aplicativo Gestión Documental</t>
  </si>
  <si>
    <t>Seguimiento requerimientos ciudadanos</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</si>
  <si>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</si>
  <si>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</si>
  <si>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</si>
  <si>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</si>
  <si>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 xml:space="preserve"> </t>
  </si>
  <si>
    <t>Herramienta Oficina Asesora de Planeación</t>
  </si>
  <si>
    <t>Listas de chequeo al cumplimiento de criterios ambientales remitidos por la OAP</t>
  </si>
  <si>
    <t>Nivel de conocimientos de MIPG</t>
  </si>
  <si>
    <t>(Sumatoria de calificaciones obtenidas por proceso y/o Alcaldía Local / Número de personas evaluadas)*100</t>
  </si>
  <si>
    <t>Promedio de calificación en conocimientos de MIPG</t>
  </si>
  <si>
    <t>TOTAL PLAN DE GESTIÓN</t>
  </si>
  <si>
    <t>I TRIMESTRE</t>
  </si>
  <si>
    <t>II TRIMESTRE</t>
  </si>
  <si>
    <t>III TRIMESTRE</t>
  </si>
  <si>
    <t>IV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</si>
  <si>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</si>
  <si>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</si>
  <si>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</si>
  <si>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</si>
  <si>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</si>
  <si>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</si>
  <si>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</si>
  <si>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</si>
  <si>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</si>
  <si>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</si>
  <si>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</si>
  <si>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</si>
  <si>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</si>
  <si>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</si>
  <si>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</si>
  <si>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</si>
  <si>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</si>
  <si>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</si>
  <si>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</si>
  <si>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</si>
  <si>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</si>
  <si>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</si>
  <si>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</si>
  <si>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</si>
  <si>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</si>
  <si>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</si>
  <si>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</si>
  <si>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</si>
  <si>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</si>
  <si>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</si>
  <si>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</si>
  <si>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</si>
  <si>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</si>
  <si>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</si>
  <si>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</si>
  <si>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</si>
  <si>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</si>
  <si>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</si>
  <si>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</si>
  <si>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</si>
  <si>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</si>
  <si>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</si>
  <si>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</si>
  <si>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</si>
  <si>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</si>
  <si>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</si>
  <si>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</si>
  <si>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</si>
  <si>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</si>
  <si>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</si>
  <si>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</si>
  <si>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</si>
  <si>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</si>
  <si>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</si>
  <si>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</si>
  <si>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</si>
  <si>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</si>
  <si>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</si>
  <si>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</si>
  <si>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</si>
  <si>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</si>
  <si>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</si>
  <si>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</si>
  <si>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</si>
  <si>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</si>
  <si>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</si>
  <si>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</si>
  <si>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</si>
  <si>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</si>
  <si>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</si>
  <si>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</si>
  <si>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</si>
  <si>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</si>
  <si>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</si>
  <si>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</si>
  <si>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</si>
  <si>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</si>
  <si>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</si>
  <si>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</si>
  <si>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</si>
  <si>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</si>
  <si>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</si>
  <si>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</si>
  <si>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AL</t>
  </si>
  <si>
    <t>Del total de obligaciones por pagar de un monto $3.159.050.863 se pagó $2.725.747.322(86,28%), se liberó saldo por liquidación de contratos por valor de  $71.414.051(2,26%), y pendiente de pago $361.889.490(11,46%)</t>
  </si>
  <si>
    <t>Sistema predis, ejecución  del presupuesto de gastos e inversión  con corte 31 de marzo de 2019</t>
  </si>
  <si>
    <t>Del total de obligaciones por pagar de un monto $21,849,808,782 se pagó $2,006,452,805(9,18%), se liberó saldo por liquidación de contratos por valor de  $8.024.833(0,04%), y pendiente de pago $19.843.355.977(90,82%)</t>
  </si>
  <si>
    <t>radicado 20194400192783</t>
  </si>
  <si>
    <t>De acuerdo al informe remitido por la DTI de los 6 lineamientos evaluados la alcaldía local cumple con el 99%</t>
  </si>
  <si>
    <t>La Alcaldía Local actualmente presenta un nivel de cumplimiento del 100% de las acciones de mejora documentadas y vigentes.</t>
  </si>
  <si>
    <t>Reportes MIMEC - SIG</t>
  </si>
  <si>
    <r>
      <t>Incrementar en un 5</t>
    </r>
    <r>
      <rPr>
        <b/>
        <sz val="12"/>
        <rFont val="Arial"/>
        <family val="2"/>
      </rPr>
      <t>%</t>
    </r>
    <r>
      <rPr>
        <sz val="12"/>
        <rFont val="Arial"/>
        <family val="2"/>
      </rPr>
      <t xml:space="preserve"> la participación de los ciudadanos en la audiencia de rendición de cuentas.</t>
    </r>
  </si>
  <si>
    <r>
      <t xml:space="preserve">Lograr el </t>
    </r>
    <r>
      <rPr>
        <b/>
        <sz val="12"/>
        <rFont val="Arial"/>
        <family val="2"/>
      </rPr>
      <t xml:space="preserve">65% </t>
    </r>
    <r>
      <rPr>
        <sz val="12"/>
        <rFont val="Arial"/>
        <family val="2"/>
      </rPr>
      <t>de avance en el cumplimiento físico del Plan de Desarrollo Local</t>
    </r>
  </si>
  <si>
    <r>
      <t xml:space="preserve">Comprometer al 30 de julio del 2019 el </t>
    </r>
    <r>
      <rPr>
        <b/>
        <sz val="12"/>
        <rFont val="Arial"/>
        <family val="2"/>
      </rPr>
      <t>50%</t>
    </r>
    <r>
      <rPr>
        <sz val="12"/>
        <rFont val="Arial"/>
        <family val="2"/>
      </rPr>
      <t xml:space="preserve"> del presupuesto de inversión directa disponible a la vigencia para el FDL y el </t>
    </r>
    <r>
      <rPr>
        <b/>
        <sz val="12"/>
        <rFont val="Arial"/>
        <family val="2"/>
      </rPr>
      <t>95%</t>
    </r>
    <r>
      <rPr>
        <sz val="12"/>
        <rFont val="Arial"/>
        <family val="2"/>
      </rPr>
      <t xml:space="preserve"> al 31 de diciembre de 2019.</t>
    </r>
  </si>
  <si>
    <r>
      <t>Girar mínimo el 4</t>
    </r>
    <r>
      <rPr>
        <b/>
        <sz val="12"/>
        <rFont val="Arial"/>
        <family val="2"/>
      </rPr>
      <t>0%</t>
    </r>
    <r>
      <rPr>
        <sz val="12"/>
        <rFont val="Arial"/>
        <family val="2"/>
      </rPr>
      <t xml:space="preserve"> del presupuesto de inversión directa comprometido en la vigencia 2019</t>
    </r>
  </si>
  <si>
    <r>
      <t xml:space="preserve">Girar el </t>
    </r>
    <r>
      <rPr>
        <b/>
        <sz val="12"/>
        <rFont val="Arial"/>
        <family val="2"/>
      </rPr>
      <t>50%</t>
    </r>
    <r>
      <rPr>
        <sz val="12"/>
        <rFont val="Arial"/>
        <family val="2"/>
      </rPr>
      <t xml:space="preserve"> del presupuesto constituído como Obligaciones por Pagar de la vigencia 2017 y anteriores (Inversión).</t>
    </r>
  </si>
  <si>
    <r>
      <t xml:space="preserve">Girar el </t>
    </r>
    <r>
      <rPr>
        <b/>
        <sz val="12"/>
        <rFont val="Arial"/>
        <family val="2"/>
      </rPr>
      <t>50%</t>
    </r>
    <r>
      <rPr>
        <sz val="12"/>
        <rFont val="Arial"/>
        <family val="2"/>
      </rPr>
      <t xml:space="preserve"> del presupuesto constituído como Obligaciones por Pagar de la vigencia 2018 (Inversión).</t>
    </r>
  </si>
  <si>
    <r>
      <t xml:space="preserve">1- (No. De acciones vencidas del plan de mejoramiento responsabilidad del proceso  </t>
    </r>
    <r>
      <rPr>
        <b/>
        <sz val="12"/>
        <color rgb="FF0070C0"/>
        <rFont val="Arial"/>
        <family val="2"/>
      </rPr>
      <t>/</t>
    </r>
    <r>
      <rPr>
        <sz val="12"/>
        <color rgb="FF0070C0"/>
        <rFont val="Arial"/>
        <family val="2"/>
      </rPr>
      <t xml:space="preserve"> N°  de acciones a gestionar bajo responsabilidad del proceso)*100</t>
    </r>
  </si>
  <si>
    <t>En el trimestre se adelantaron los siguientes cuatro  (4) actividades de prevención y sensibilización:
- 19-03-2019: Visita de sensibilización y charla pedagogica preventiva en materia de mineria. (Receberas las Sopas y Santa Rosa)
- 12-03-2019 Actividad de prevención en materia de ambiente  (Vereda San Juan).
- 15-03-2019 Actividad de prevención en materia de relaciones con los animales (Vereda la Unión)
- 15-03-2019 Actividad de prevención en materia de relación con los animales (Vereda el Raizal - Corregiduria de Betania)</t>
  </si>
  <si>
    <t>Actas e informes</t>
  </si>
  <si>
    <t>Según el vidro MUSI reportado por la Secretaría Distrital de Planeación, el avance físico del plan de desarrollo local para el I trimestre fue del 59,10%</t>
  </si>
  <si>
    <t>Matriz Musi</t>
  </si>
  <si>
    <t>GET-IVC-F035 Acta de visita
GET-IVC-F032 Formato consolidación de la información de operativos
GDI-GPD-F029 Evidencia de reunión</t>
  </si>
  <si>
    <t>GET-IVC-F032 Formato consolidación de la información de operativos
GET-IVC-F034 Formato técnico de visita y/o verificación- control urbanístico
GDI-GPD-F029 Evidencia de reunión</t>
  </si>
  <si>
    <t>GET-IVC-F037 Formato técnico de visita y/o verificación - espacio público.</t>
  </si>
  <si>
    <r>
      <t xml:space="preserve">Se adiciona el avance de gestión de la Alcaldía Local realizado durante el I trimestre, obteniendo por resultado </t>
    </r>
    <r>
      <rPr>
        <b/>
        <sz val="12"/>
        <rFont val="Arial"/>
        <family val="2"/>
      </rPr>
      <t>99,80%</t>
    </r>
    <r>
      <rPr>
        <sz val="12"/>
        <rFont val="Arial"/>
        <family val="2"/>
      </rPr>
      <t>.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r>
  </si>
  <si>
    <t>Obtener una calificación   igual o superior al 80  % en conocimientos de MIPG por proceso y/o Alcaldía Local</t>
  </si>
  <si>
    <t>Según el reporte de predis a 30 de junio de 2019,la ejecución en inversión fue del 55,25%</t>
  </si>
  <si>
    <t>Sistema predis, ejecución  del presupuesto de gastos e inversión  con corte 30 de junio de 2019</t>
  </si>
  <si>
    <t>Del total de obligaciones por pagar de un monto $3.159.050.863 se pagó $2,952,684,150 (93,47%), se liberó saldo por liquidación de contratos por valor de  $139.376.904(4,41%), y pendiente de pago $66.989.809(2,12%)</t>
  </si>
  <si>
    <t>Del total de obligaciones por pagar de un monto $21,857,833,614 se pagó $7,008,302,725(32,06%), se liberó saldo por liquidación de contratos por valor de  $29,095,664(0,13%), y pendiente de pago $14,820,435,225(67,80%)</t>
  </si>
  <si>
    <t xml:space="preserve">META NO PROGRAMADA </t>
  </si>
  <si>
    <t>En el II trimestre se adelantaron las siguientes actividades:
1. Actividad de prevención en materia de convivencia, relación con articulos pirotecnicos, en la vereda Peñaliza, Raizal, Betanía el día 13-06-2019.
2. Charla de Sensibilización relacionada con el manejo de sustancias peligrosas en el corregimiento de Betanía el día 08-05-19.
3. Socialización manejo de sustancias peligrosas, corregimiento de Nazareth el día 15-05-19.
4. Socialización articulos pirotecnicos vereda San José el día 19-06-19.
5. Socialización artículos pirotécnicos y sustancias peligrosas vereda San Juan el día 17-04-19.</t>
  </si>
  <si>
    <t>1, Evidencia de Reunión 13-06-19.
2. Evidencia de Reunión 08-05-19.
3. Evidencia de reunión 15-05-19.
4. Evidencia de reunión 19-06-19.
5. Evidencia de reunión 17-04-19.</t>
  </si>
  <si>
    <t>En el II trimestre se adelantaron las siguientes actividades:
1. Actividad de prevención en materia de medio ambiente del día 05-06-19, Vereda Betanía.
2. Sensibilización en materia y tenencia responsable de tenencia de animales, en la vereda San Juan  el día 24-04-19.
3. Jornada de vacunación y tenencia responsable de animales 22-05-19.
4. Sensibilización de control actividad Minera vereda San Jose y Granada, el día 29 de Mayo de 2019.</t>
  </si>
  <si>
    <t>1. Evidencia de reunión vereda Betania 05-06-19.
2. Evidencia de reunión vereda San Juan 24-04-19.
3 Evidencia de reunión 22-05-19.
4. Evidencia de reunión 29-05-19</t>
  </si>
  <si>
    <t>Listado de asistencia 2019</t>
  </si>
  <si>
    <t>Con relación a la meta establecida para la vigencia 2019, se conto con la asistencia de 223 ciudadanos de la localidad de Sumapaz, con relación a los 247 ciudadanos que asistieron en el año 2018  se denota, una disminución originada por los siguientes motivos; en primer lugar el evento se realizó en el centro poblado de Peñaliza el cual tiene una menor cantidad de habitantes frente al centro poblado donde se realizo el año anterior, un segundo motivo se debe al factor climatico asociado a que la época de abril la lluvia es un factor bastante fuerte  y en tercer lugar el mismo día de la rendición se había programado otra reunión del sindicato SINTRASUMAPAZ el cual cuenta con bastante participación de la comunidad lo cual afecto la asistencia al evento que fue programado por la Veeduría Distrital, un cuarto factor es que el total de la población local es de 2000 habitantes.</t>
  </si>
  <si>
    <t>Según el reporte de predis a 31 de junio de 2019, los giros de inversión fueron de $1,415,624,201.00 correspondiente al 4,50% del total de la inversión de la vigencia</t>
  </si>
  <si>
    <t>Reporte MUSI</t>
  </si>
  <si>
    <t>De acuerdo con el reporte remitido por la Dirección de Tecnologías e Información - DTI de los 6 lineamientos evaluados la Alcaldía Local cumple con el 99%.</t>
  </si>
  <si>
    <t>1. Evidencia de lineamientosy evidencia de reporte.
2. Avance meta TIC impartida por la DTI del nivel central para la vigencia 209
Reporte DTI</t>
  </si>
  <si>
    <t>De acuerdo con el reporte de Planes de Mejora la Alcaldía Local mantuvo en el trimestre el 100% de las acciones de mejora asignadas al proceso con relación a los planes de mejoramiento documentados y vigentes.</t>
  </si>
  <si>
    <t>Reporte SIG y MIMEC</t>
  </si>
  <si>
    <t>Se realiza gestión y cierre de los radicados; 20184210273352 y 20184210430172. El proceso no cuenta con requerimientos ciudadanos sin respuesta anteriores a 31 de diciembre de 2018.</t>
  </si>
  <si>
    <t>Reporte requerimientos ciudadanos</t>
  </si>
  <si>
    <t xml:space="preserve">Se realizan las siguientes observaciones a la Alcaldía Local con relación al cumplimiento de la meta:
Uso eficiente de energía: Durante las inspecciones realizadas por el profesional ambiental se determinó que el 32% de los equipos de la alcaldía local se encontraron apagados.
Gestión de Residuos: Se otorga una calificación de 5 teniendo en cuenta que se evidencia una mezcla parcial de los residuos en el punto ecológico.
Movilidad sostenible: Se realizó reporte - 5 biciusuarios, 30 transporte público, 4 caminando, 5 carro compartido, 4 taxi, 15 carro particular, 5 moto, 7 otro.
Participación actividades ambientales:Participación activa.
Reporte consumo de papel: Reporte actualizado.
Consumo de papel: Se evidenci una reducción del 19% en comparación con el primer semestre del 2018 ( 96 resmas 2018 - 76 remas 2019)
</t>
  </si>
  <si>
    <t>Informe quejas DGP</t>
  </si>
  <si>
    <t>De acuerdo al reporte remitido por la Dirección para la Gestión Policiva  se dio respuesta al 14% de las quejasprogramados para el trimestre</t>
  </si>
  <si>
    <t>De acuerdo con el informe de avance PDL 2017-2020 remitido por la Secretaría Distrital de Planeación - SDP, el visor MUSI reporta para la Alcaldía Local un avance físico del 56,6%.</t>
  </si>
  <si>
    <r>
      <t xml:space="preserve">En atención al correo remitido el día 25 de julio de 2019 por partede la Directora para la Gestión Policiva se modifica la linea base de las metas "Dar impulso procesal  ( Avocar, rechazar, enviar al competente, fallar) al 60% de las quejas recibidos en las vigencias anteriores al año 2019"  . Se adiciona el avance de gestión de la Alcaldía Local realizado durante el II trimestre, obteniendo por resultado </t>
    </r>
    <r>
      <rPr>
        <b/>
        <sz val="12"/>
        <rFont val="Arial"/>
        <family val="2"/>
      </rPr>
      <t>87,36%</t>
    </r>
  </si>
  <si>
    <t>Se modifica la programación de la meta transversal "Obtener una calificación   igual o superior al 80  % en conocimientos de MIPG por proceso y/o Alcaldía Local"  para cuarto trimestre de vigencia.</t>
  </si>
  <si>
    <t>Según el reporte de predis a 30 deseptiembre de 2019,la ejecución en inversión fue del 65,48%</t>
  </si>
  <si>
    <t>Sistema predis, ejecución  del presupuesto de gastos e inversión  con corte 30 de septiembre de 2019</t>
  </si>
  <si>
    <t>Según el reporte de predis a 30 de septiembre de 2019, los giros de inversión fueron de $6,672,226,959.00 correspondiente al 19,23% del total de la inversión de la vigencia</t>
  </si>
  <si>
    <t>Del total de obligaciones por pagar de un monto $3.159.050.863 se pagó $2,977,684,150 (94,26%), se liberó saldo por liquidación de contratos por valor de  $139.376.904(4,41%), y pendiente de pago $41,989,809.(1,33%)</t>
  </si>
  <si>
    <t>Del total de obligaciones por pagar de un monto $21,857,833,614 se pagó $9,508,683,236(43,50%), se liberó saldo por liquidación de contratos por valor de  $61,564,777(0,28%), y pendiente de pago $12,287,585,601(56,22%)</t>
  </si>
  <si>
    <t>Actas e Informes</t>
  </si>
  <si>
    <t xml:space="preserve">Meta que reporta la Dirección de Tecnologías </t>
  </si>
  <si>
    <t>La actividad se cumplio el día 16 de Septiembre, según registro en link ANGORA remitido por la OAP de la SDG</t>
  </si>
  <si>
    <t xml:space="preserve">Reporte de actividad AGORA 664553.
-Registro Buena Práctica
</t>
  </si>
  <si>
    <t>Meta que reporta la OAP desde la SDG</t>
  </si>
  <si>
    <t>En el III trimestre se adelataron las siguientes  actividades de prevencion en materia de ambiente .
- 28-08-2019 Actividad de prevención en materia de ambiente vereda Betania.
-28-08-2019 Actividad en materia de ambiente y prevención corregimiento de betania.
-15-09-2019 capacitación artículo 96 y 55 ley 1801 ambiente vereda Santa Rosa.
-27-08-2019 Charla Sensibililzación tenencia responsable de animales y codigo nacional de policia y convivencia en materia de ambiente y mineria.</t>
  </si>
  <si>
    <t>Reporte que entrega la SDP sobre el 20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</si>
</sst>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quot;    &quot;;\-* #,##0.00&quot;    &quot;;* \-#&quot;    &quot;;@\ "/>
    <numFmt numFmtId="165" formatCode="0.0%"/>
  </numFmts>
  <fonts count="36"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sz val="20"/>
      <name val="Arial"/>
      <family val="2"/>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28"/>
      <color theme="1"/>
      <name val="Arial"/>
      <family val="2"/>
    </font>
    <font>
      <b/>
      <sz val="26"/>
      <color theme="1"/>
      <name val="Arial"/>
      <family val="2"/>
    </font>
    <font>
      <b/>
      <sz val="10"/>
      <color theme="1"/>
      <name val="Arial"/>
      <family val="2"/>
    </font>
    <font>
      <b/>
      <sz val="20"/>
      <color theme="1"/>
      <name val="Arial"/>
      <family val="2"/>
    </font>
    <font>
      <b/>
      <sz val="18"/>
      <color theme="1"/>
      <name val="Calibri"/>
      <family val="2"/>
      <scheme val="minor"/>
    </font>
    <font>
      <b/>
      <sz val="11"/>
      <color theme="1"/>
      <name val="Arial"/>
      <family val="2"/>
    </font>
    <font>
      <sz val="14"/>
      <name val="Arial"/>
      <family val="2"/>
    </font>
    <font>
      <b/>
      <sz val="12"/>
      <color theme="1"/>
      <name val="Arial"/>
      <family val="2"/>
    </font>
    <font>
      <sz val="12"/>
      <color rgb="FF000000"/>
      <name val="Arial"/>
      <family val="2"/>
    </font>
    <font>
      <b/>
      <sz val="12"/>
      <color rgb="FF0070C0"/>
      <name val="Arial"/>
      <family val="2"/>
    </font>
    <font>
      <sz val="12"/>
      <color rgb="FF0070C0"/>
      <name val="Arial"/>
      <family val="2"/>
    </font>
    <font>
      <sz val="14"/>
      <color rgb="FF0070C0"/>
      <name val="Arial"/>
      <family val="2"/>
    </font>
    <font>
      <b/>
      <sz val="16"/>
      <name val="Arial"/>
      <family val="2"/>
    </font>
    <font>
      <b/>
      <sz val="10"/>
      <name val="Arial"/>
      <family val="2"/>
    </font>
  </fonts>
  <fills count="2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4"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48">
    <xf numFmtId="0" fontId="0" fillId="0" borderId="0" xfId="0"/>
    <xf numFmtId="0" fontId="15" fillId="6" borderId="0" xfId="0" applyFont="1" applyFill="1"/>
    <xf numFmtId="0" fontId="2" fillId="6" borderId="0" xfId="0" applyFont="1" applyFill="1" applyBorder="1" applyAlignment="1">
      <alignment horizontal="left" vertical="center" wrapText="1"/>
    </xf>
    <xf numFmtId="0" fontId="15" fillId="6" borderId="0" xfId="0" applyFont="1" applyFill="1" applyAlignment="1">
      <alignment horizontal="center"/>
    </xf>
    <xf numFmtId="0" fontId="1" fillId="7"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6" fillId="6" borderId="0" xfId="0" applyFont="1" applyFill="1" applyBorder="1" applyAlignment="1">
      <alignment vertical="center" wrapText="1"/>
    </xf>
    <xf numFmtId="0" fontId="16" fillId="6" borderId="0" xfId="0" applyFont="1" applyFill="1"/>
    <xf numFmtId="0" fontId="15" fillId="6" borderId="0" xfId="0" applyFont="1" applyFill="1" applyAlignment="1">
      <alignment vertical="top" wrapText="1"/>
    </xf>
    <xf numFmtId="0" fontId="17" fillId="6" borderId="0" xfId="0" applyFont="1" applyFill="1" applyBorder="1" applyAlignment="1">
      <alignment vertical="center"/>
    </xf>
    <xf numFmtId="0" fontId="15" fillId="6" borderId="0" xfId="0" applyFont="1" applyFill="1" applyBorder="1"/>
    <xf numFmtId="0" fontId="18" fillId="0" borderId="3"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0" fillId="0" borderId="0" xfId="0" applyAlignment="1">
      <alignment wrapText="1"/>
    </xf>
    <xf numFmtId="0" fontId="18" fillId="0" borderId="4"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6" borderId="0" xfId="0" applyFont="1" applyFill="1" applyBorder="1" applyAlignment="1">
      <alignment horizontal="center"/>
    </xf>
    <xf numFmtId="0" fontId="19" fillId="0" borderId="0" xfId="0" applyFont="1" applyAlignment="1">
      <alignment horizontal="justify"/>
    </xf>
    <xf numFmtId="0" fontId="20" fillId="9" borderId="7" xfId="0" applyFont="1" applyFill="1" applyBorder="1" applyAlignment="1">
      <alignment horizontal="justify" vertical="center" wrapText="1"/>
    </xf>
    <xf numFmtId="0" fontId="20"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20" fillId="10" borderId="7" xfId="0" applyFont="1" applyFill="1" applyBorder="1" applyAlignment="1">
      <alignment horizontal="justify" vertical="center" wrapText="1"/>
    </xf>
    <xf numFmtId="0" fontId="20"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20" fillId="13" borderId="10" xfId="0" applyFont="1" applyFill="1" applyBorder="1" applyAlignment="1">
      <alignment horizontal="justify" vertical="center" wrapText="1"/>
    </xf>
    <xf numFmtId="0" fontId="20"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20" fillId="14" borderId="9" xfId="0" applyFont="1" applyFill="1" applyBorder="1" applyAlignment="1">
      <alignment horizontal="justify" vertical="center" wrapText="1"/>
    </xf>
    <xf numFmtId="0" fontId="20"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1" fillId="14" borderId="7" xfId="0" applyFont="1" applyFill="1" applyBorder="1" applyAlignment="1">
      <alignment horizontal="justify" vertical="center" wrapText="1"/>
    </xf>
    <xf numFmtId="0" fontId="20" fillId="14" borderId="11" xfId="0" applyFont="1" applyFill="1" applyBorder="1" applyAlignment="1">
      <alignment horizontal="left" vertical="center" wrapText="1"/>
    </xf>
    <xf numFmtId="0" fontId="20"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1" fillId="7" borderId="2" xfId="0" applyFont="1" applyFill="1" applyBorder="1" applyAlignment="1">
      <alignment horizontal="center" vertical="center" wrapText="1"/>
    </xf>
    <xf numFmtId="0" fontId="17" fillId="7" borderId="2" xfId="0" applyFont="1" applyFill="1" applyBorder="1"/>
    <xf numFmtId="9" fontId="2" fillId="6" borderId="0" xfId="4" applyFont="1" applyFill="1" applyBorder="1" applyAlignment="1">
      <alignment horizontal="center" vertical="center" wrapText="1"/>
    </xf>
    <xf numFmtId="0" fontId="0" fillId="0" borderId="0" xfId="0" applyBorder="1"/>
    <xf numFmtId="0" fontId="8" fillId="6" borderId="1" xfId="0" applyFont="1" applyFill="1" applyBorder="1" applyAlignment="1">
      <alignment vertical="center" wrapText="1"/>
    </xf>
    <xf numFmtId="0" fontId="17" fillId="6" borderId="0" xfId="0" applyFont="1" applyFill="1" applyBorder="1" applyAlignment="1">
      <alignment vertical="top" wrapText="1"/>
    </xf>
    <xf numFmtId="0" fontId="17" fillId="6" borderId="0" xfId="0" applyFont="1" applyFill="1" applyBorder="1" applyAlignment="1">
      <alignment horizontal="center" vertical="center" wrapText="1"/>
    </xf>
    <xf numFmtId="0" fontId="16" fillId="6" borderId="13" xfId="0" applyFont="1" applyFill="1" applyBorder="1" applyAlignment="1" applyProtection="1">
      <alignment horizontal="center" vertical="center" wrapText="1"/>
      <protection locked="0"/>
    </xf>
    <xf numFmtId="0" fontId="1" fillId="7"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1" fillId="18" borderId="15" xfId="0" applyFont="1" applyFill="1" applyBorder="1" applyAlignment="1">
      <alignment vertical="center" wrapText="1"/>
    </xf>
    <xf numFmtId="0" fontId="1" fillId="18" borderId="16"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9" borderId="17" xfId="0" applyFont="1" applyFill="1" applyBorder="1" applyAlignment="1">
      <alignment vertical="center" wrapText="1"/>
    </xf>
    <xf numFmtId="0" fontId="1" fillId="20" borderId="18" xfId="0" applyFont="1" applyFill="1" applyBorder="1" applyAlignment="1">
      <alignment vertical="center" wrapText="1"/>
    </xf>
    <xf numFmtId="0" fontId="1" fillId="20" borderId="19" xfId="0" applyFont="1" applyFill="1" applyBorder="1" applyAlignment="1">
      <alignment vertical="center" wrapText="1"/>
    </xf>
    <xf numFmtId="0" fontId="15" fillId="6" borderId="0" xfId="0" applyFont="1" applyFill="1" applyAlignment="1">
      <alignment horizontal="justify" vertical="center" wrapText="1"/>
    </xf>
    <xf numFmtId="0" fontId="16" fillId="6" borderId="0" xfId="0" applyFont="1" applyFill="1" applyBorder="1" applyAlignment="1">
      <alignment horizontal="justify" vertical="center" wrapText="1"/>
    </xf>
    <xf numFmtId="0" fontId="16" fillId="6" borderId="7" xfId="0" applyFont="1" applyFill="1" applyBorder="1" applyAlignment="1">
      <alignment horizontal="justify" vertical="center" wrapText="1"/>
    </xf>
    <xf numFmtId="0" fontId="0" fillId="0" borderId="0" xfId="0" applyAlignment="1">
      <alignment horizontal="justify" vertical="center" wrapText="1"/>
    </xf>
    <xf numFmtId="0" fontId="1" fillId="7" borderId="1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11" fillId="21"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9" fontId="22" fillId="6" borderId="23" xfId="4" applyFont="1" applyFill="1" applyBorder="1" applyAlignment="1" applyProtection="1">
      <alignment horizontal="center" vertical="center" wrapText="1"/>
    </xf>
    <xf numFmtId="0" fontId="0" fillId="0" borderId="13" xfId="0" applyBorder="1"/>
    <xf numFmtId="0" fontId="16" fillId="6" borderId="13" xfId="0" applyFont="1" applyFill="1" applyBorder="1" applyAlignment="1" applyProtection="1">
      <alignment vertical="center" wrapText="1"/>
    </xf>
    <xf numFmtId="165" fontId="15" fillId="6" borderId="0" xfId="4" applyNumberFormat="1" applyFont="1" applyFill="1"/>
    <xf numFmtId="165" fontId="2" fillId="7" borderId="25" xfId="4" applyNumberFormat="1" applyFont="1" applyFill="1" applyBorder="1" applyAlignment="1">
      <alignment horizontal="center" vertical="center" wrapText="1"/>
    </xf>
    <xf numFmtId="165" fontId="2" fillId="7" borderId="26" xfId="4" applyNumberFormat="1" applyFont="1" applyFill="1" applyBorder="1" applyAlignment="1">
      <alignment horizontal="center" vertical="center" wrapText="1"/>
    </xf>
    <xf numFmtId="165" fontId="16" fillId="6" borderId="0" xfId="4" applyNumberFormat="1" applyFont="1" applyFill="1" applyBorder="1" applyAlignment="1">
      <alignment vertical="center" wrapText="1"/>
    </xf>
    <xf numFmtId="165" fontId="16" fillId="6" borderId="27" xfId="4" applyNumberFormat="1" applyFont="1" applyFill="1" applyBorder="1" applyAlignment="1">
      <alignment horizontal="center" vertical="center" wrapText="1"/>
    </xf>
    <xf numFmtId="165" fontId="16" fillId="6" borderId="12" xfId="4" applyNumberFormat="1" applyFont="1" applyFill="1" applyBorder="1" applyAlignment="1">
      <alignment horizontal="center" vertical="top" wrapText="1"/>
    </xf>
    <xf numFmtId="165" fontId="16" fillId="6" borderId="12" xfId="4" applyNumberFormat="1" applyFont="1" applyFill="1" applyBorder="1" applyAlignment="1">
      <alignment horizontal="center" vertical="center" wrapText="1"/>
    </xf>
    <xf numFmtId="165" fontId="14" fillId="0" borderId="0" xfId="4" applyNumberFormat="1" applyFont="1"/>
    <xf numFmtId="0" fontId="12" fillId="5" borderId="21"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165" fontId="13" fillId="24" borderId="38" xfId="4" applyNumberFormat="1"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 fillId="6" borderId="0"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0" borderId="19"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9"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165" fontId="28" fillId="0" borderId="1" xfId="4"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9" fontId="19" fillId="0" borderId="1" xfId="0" applyNumberFormat="1" applyFont="1" applyFill="1" applyBorder="1" applyAlignment="1" applyProtection="1">
      <alignment horizontal="center" vertical="center"/>
    </xf>
    <xf numFmtId="9" fontId="29"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0" borderId="0" xfId="0" applyFont="1" applyFill="1"/>
    <xf numFmtId="9" fontId="12" fillId="0" borderId="1" xfId="0" applyNumberFormat="1" applyFont="1" applyFill="1" applyBorder="1" applyAlignment="1" applyProtection="1">
      <alignment horizontal="left" vertical="center" wrapText="1"/>
    </xf>
    <xf numFmtId="9" fontId="9" fillId="0" borderId="1" xfId="0" applyNumberFormat="1" applyFont="1" applyFill="1" applyBorder="1" applyAlignment="1" applyProtection="1">
      <alignment horizontal="center" vertical="center"/>
    </xf>
    <xf numFmtId="0" fontId="30" fillId="0" borderId="1" xfId="0" applyFont="1" applyFill="1" applyBorder="1" applyAlignment="1" applyProtection="1">
      <alignment vertical="center" wrapText="1"/>
    </xf>
    <xf numFmtId="3" fontId="19" fillId="0" borderId="1" xfId="0" applyNumberFormat="1" applyFont="1" applyFill="1" applyBorder="1" applyAlignment="1" applyProtection="1">
      <alignment horizontal="center" vertical="center"/>
    </xf>
    <xf numFmtId="9" fontId="19"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wrapText="1"/>
    </xf>
    <xf numFmtId="0" fontId="19" fillId="0" borderId="1" xfId="0" applyFont="1" applyFill="1" applyBorder="1" applyProtection="1"/>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wrapText="1"/>
      <protection locked="0"/>
    </xf>
    <xf numFmtId="0" fontId="19" fillId="0" borderId="1" xfId="0" applyFont="1" applyFill="1" applyBorder="1"/>
    <xf numFmtId="0" fontId="19" fillId="0" borderId="1" xfId="0" applyFont="1" applyFill="1" applyBorder="1" applyAlignment="1" applyProtection="1">
      <alignment horizontal="center" vertical="center" wrapText="1"/>
      <protection locked="0"/>
    </xf>
    <xf numFmtId="9" fontId="12" fillId="0" borderId="1" xfId="4"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2" fillId="0" borderId="1" xfId="0" applyFont="1" applyFill="1" applyBorder="1" applyAlignment="1" applyProtection="1">
      <alignment vertical="center" wrapText="1"/>
    </xf>
    <xf numFmtId="0" fontId="32" fillId="0" borderId="1" xfId="0" applyFont="1" applyFill="1" applyBorder="1" applyAlignment="1" applyProtection="1">
      <alignment horizontal="justify" vertical="center" wrapText="1"/>
    </xf>
    <xf numFmtId="165" fontId="33" fillId="0" borderId="1" xfId="4"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9" fontId="32" fillId="0" borderId="1" xfId="0" applyNumberFormat="1" applyFont="1" applyFill="1" applyBorder="1" applyAlignment="1" applyProtection="1">
      <alignment horizontal="center" vertical="center" wrapText="1"/>
    </xf>
    <xf numFmtId="0" fontId="32" fillId="0" borderId="0" xfId="0" applyFont="1" applyFill="1"/>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xf>
    <xf numFmtId="9" fontId="32" fillId="0" borderId="1" xfId="4" applyFont="1" applyFill="1" applyBorder="1" applyAlignment="1" applyProtection="1">
      <alignment horizontal="center" vertical="center" wrapText="1"/>
    </xf>
    <xf numFmtId="0" fontId="32" fillId="0" borderId="1" xfId="4" applyNumberFormat="1" applyFont="1" applyFill="1" applyBorder="1" applyAlignment="1" applyProtection="1">
      <alignment horizontal="center" vertical="center" wrapText="1"/>
    </xf>
    <xf numFmtId="0" fontId="32" fillId="0" borderId="1" xfId="4" applyNumberFormat="1" applyFont="1" applyFill="1" applyBorder="1" applyAlignment="1" applyProtection="1">
      <alignment horizontal="center" vertical="center"/>
    </xf>
    <xf numFmtId="165" fontId="33" fillId="0" borderId="1" xfId="4" applyNumberFormat="1" applyFont="1" applyFill="1" applyBorder="1" applyAlignment="1" applyProtection="1">
      <alignment horizontal="center" vertical="center"/>
    </xf>
    <xf numFmtId="0" fontId="35" fillId="6" borderId="0" xfId="0" applyFont="1" applyFill="1" applyAlignment="1">
      <alignment horizontal="center" vertical="center"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justify" vertical="center" wrapText="1"/>
    </xf>
    <xf numFmtId="0" fontId="12" fillId="0" borderId="0" xfId="0" applyFont="1" applyFill="1"/>
    <xf numFmtId="0" fontId="19" fillId="0" borderId="1"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9" fontId="19" fillId="0" borderId="1" xfId="4" applyFont="1" applyFill="1" applyBorder="1" applyAlignment="1" applyProtection="1">
      <alignment horizontal="center" vertical="center" wrapText="1"/>
      <protection locked="0"/>
    </xf>
    <xf numFmtId="0" fontId="12" fillId="0" borderId="1" xfId="4" applyNumberFormat="1" applyFont="1" applyFill="1" applyBorder="1" applyAlignment="1" applyProtection="1">
      <alignment horizontal="center" vertical="center" wrapText="1"/>
    </xf>
    <xf numFmtId="10" fontId="34" fillId="6" borderId="13" xfId="4" applyNumberFormat="1" applyFont="1" applyFill="1" applyBorder="1" applyAlignment="1" applyProtection="1">
      <alignment horizontal="center" vertical="center" wrapText="1"/>
    </xf>
    <xf numFmtId="9" fontId="2" fillId="6" borderId="13" xfId="4" applyFont="1" applyFill="1" applyBorder="1" applyAlignment="1" applyProtection="1">
      <alignment horizontal="center" vertical="center" wrapText="1"/>
    </xf>
    <xf numFmtId="0" fontId="19" fillId="6" borderId="13" xfId="0" applyFont="1" applyFill="1" applyBorder="1" applyAlignment="1" applyProtection="1">
      <alignment vertical="center" wrapText="1"/>
    </xf>
    <xf numFmtId="9" fontId="10" fillId="6" borderId="13" xfId="4" applyFont="1" applyFill="1" applyBorder="1" applyAlignment="1" applyProtection="1">
      <alignment horizontal="center" vertical="center" wrapText="1"/>
    </xf>
    <xf numFmtId="9" fontId="2" fillId="6" borderId="41" xfId="4" applyFont="1" applyFill="1" applyBorder="1" applyAlignment="1" applyProtection="1">
      <alignment vertical="center" wrapText="1"/>
    </xf>
    <xf numFmtId="9" fontId="19" fillId="0" borderId="1" xfId="4" applyNumberFormat="1" applyFont="1" applyFill="1" applyBorder="1" applyAlignment="1" applyProtection="1">
      <alignment horizontal="center" vertical="center" wrapText="1"/>
    </xf>
    <xf numFmtId="9" fontId="19" fillId="0" borderId="1" xfId="4" applyNumberFormat="1" applyFont="1" applyFill="1" applyBorder="1" applyAlignment="1" applyProtection="1">
      <alignment horizontal="center" vertical="center" wrapText="1"/>
      <protection locked="0"/>
    </xf>
    <xf numFmtId="10" fontId="19" fillId="0" borderId="1" xfId="0" applyNumberFormat="1" applyFont="1" applyFill="1" applyBorder="1" applyAlignment="1" applyProtection="1">
      <alignment horizontal="center" vertical="center" wrapText="1"/>
      <protection locked="0"/>
    </xf>
    <xf numFmtId="10" fontId="19" fillId="0" borderId="1" xfId="4" applyNumberFormat="1" applyFont="1" applyFill="1" applyBorder="1" applyAlignment="1" applyProtection="1">
      <alignment horizontal="center" vertical="center" wrapText="1"/>
      <protection locked="0"/>
    </xf>
    <xf numFmtId="9" fontId="19" fillId="0" borderId="1" xfId="4" applyFont="1" applyFill="1" applyBorder="1" applyAlignment="1" applyProtection="1">
      <alignment horizontal="center" vertical="center" wrapText="1"/>
    </xf>
    <xf numFmtId="9" fontId="12" fillId="0" borderId="1" xfId="4" applyNumberFormat="1"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9" fontId="12" fillId="0" borderId="1" xfId="4"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32"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9" fontId="32" fillId="0" borderId="1" xfId="4"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9" fontId="32" fillId="0" borderId="1" xfId="4" applyNumberFormat="1" applyFont="1" applyFill="1" applyBorder="1" applyAlignment="1" applyProtection="1">
      <alignment horizontal="center" vertical="center" wrapText="1"/>
    </xf>
    <xf numFmtId="0" fontId="35" fillId="6" borderId="0" xfId="0" applyFont="1" applyFill="1" applyAlignment="1">
      <alignment horizontal="center" vertical="center" wrapText="1"/>
    </xf>
    <xf numFmtId="0" fontId="11" fillId="21"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5" fillId="6" borderId="0" xfId="0" applyFont="1" applyFill="1" applyBorder="1" applyAlignment="1">
      <alignment horizontal="center"/>
    </xf>
    <xf numFmtId="0" fontId="17" fillId="6" borderId="0" xfId="0" applyFont="1" applyFill="1" applyBorder="1" applyAlignment="1">
      <alignment horizontal="center" vertical="center"/>
    </xf>
    <xf numFmtId="0" fontId="1" fillId="6" borderId="0"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35" fillId="6" borderId="0" xfId="0" applyFont="1" applyFill="1" applyAlignment="1">
      <alignment horizontal="center" vertical="center" wrapText="1"/>
    </xf>
    <xf numFmtId="0" fontId="4" fillId="6" borderId="0"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6" borderId="0" xfId="0" applyFont="1" applyFill="1" applyBorder="1" applyAlignment="1">
      <alignment horizontal="right" vertical="center" wrapText="1"/>
    </xf>
    <xf numFmtId="0" fontId="1" fillId="16" borderId="4"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17" borderId="40" xfId="0" applyFont="1" applyFill="1" applyBorder="1" applyAlignment="1" applyProtection="1">
      <alignment horizontal="center" vertical="center" wrapText="1"/>
    </xf>
    <xf numFmtId="0" fontId="25" fillId="17" borderId="33" xfId="0" applyFont="1" applyFill="1" applyBorder="1" applyAlignment="1" applyProtection="1">
      <alignment horizontal="center" vertical="center" wrapText="1"/>
    </xf>
    <xf numFmtId="0" fontId="25" fillId="17" borderId="23" xfId="0" applyFont="1" applyFill="1" applyBorder="1" applyAlignment="1" applyProtection="1">
      <alignment horizontal="center" vertical="center" wrapText="1"/>
    </xf>
    <xf numFmtId="0" fontId="1" fillId="15" borderId="4"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1" fillId="15" borderId="36"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27" fillId="23" borderId="13" xfId="0" applyFont="1" applyFill="1" applyBorder="1" applyAlignment="1" applyProtection="1">
      <alignment horizontal="center" vertical="center" wrapText="1"/>
    </xf>
    <xf numFmtId="0" fontId="27" fillId="17" borderId="13" xfId="0" applyFont="1" applyFill="1" applyBorder="1" applyAlignment="1" applyProtection="1">
      <alignment horizontal="center" vertical="center" wrapText="1"/>
    </xf>
    <xf numFmtId="0" fontId="27" fillId="11" borderId="13" xfId="0" applyFont="1" applyFill="1" applyBorder="1" applyAlignment="1" applyProtection="1">
      <alignment horizontal="center" vertical="center" wrapText="1"/>
    </xf>
    <xf numFmtId="0" fontId="1" fillId="8" borderId="1" xfId="0" applyFont="1" applyFill="1" applyBorder="1" applyAlignment="1">
      <alignment horizontal="center" vertical="center" wrapText="1"/>
    </xf>
    <xf numFmtId="0" fontId="16" fillId="6" borderId="20" xfId="0" applyFont="1" applyFill="1" applyBorder="1" applyAlignment="1">
      <alignment horizontal="center" vertical="top" wrapText="1"/>
    </xf>
    <xf numFmtId="0" fontId="16" fillId="6" borderId="12" xfId="0" applyFont="1" applyFill="1" applyBorder="1" applyAlignment="1">
      <alignment horizontal="center" vertical="top" wrapText="1"/>
    </xf>
    <xf numFmtId="0" fontId="17" fillId="6" borderId="0" xfId="0" applyFont="1" applyFill="1" applyBorder="1" applyAlignment="1">
      <alignment horizontal="justify" vertical="center" wrapText="1"/>
    </xf>
    <xf numFmtId="0" fontId="4" fillId="18" borderId="28" xfId="0" applyFont="1" applyFill="1" applyBorder="1" applyAlignment="1">
      <alignment horizontal="center" vertical="center" wrapText="1"/>
    </xf>
    <xf numFmtId="0" fontId="4" fillId="18" borderId="29" xfId="0" applyFont="1" applyFill="1" applyBorder="1" applyAlignment="1">
      <alignment horizontal="center" vertical="center" wrapText="1"/>
    </xf>
    <xf numFmtId="0" fontId="4" fillId="18" borderId="30"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1"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1" fillId="20" borderId="19" xfId="0" applyFont="1" applyFill="1" applyBorder="1" applyAlignment="1">
      <alignment horizontal="center" vertical="center" wrapText="1"/>
    </xf>
    <xf numFmtId="0" fontId="23" fillId="19" borderId="32" xfId="0" applyFont="1" applyFill="1" applyBorder="1" applyAlignment="1" applyProtection="1">
      <alignment horizontal="center" vertical="center" wrapText="1"/>
    </xf>
    <xf numFmtId="0" fontId="0" fillId="0" borderId="33" xfId="0" applyBorder="1" applyAlignment="1"/>
    <xf numFmtId="0" fontId="24" fillId="6" borderId="20" xfId="0" applyFont="1" applyFill="1" applyBorder="1" applyAlignment="1">
      <alignment horizontal="center" vertical="top" wrapText="1"/>
    </xf>
    <xf numFmtId="0" fontId="24" fillId="6" borderId="12" xfId="0" applyFont="1" applyFill="1" applyBorder="1" applyAlignment="1">
      <alignment horizontal="center" vertical="top" wrapText="1"/>
    </xf>
    <xf numFmtId="0" fontId="24" fillId="6" borderId="7" xfId="0" applyFont="1" applyFill="1" applyBorder="1" applyAlignment="1">
      <alignment horizontal="center" vertical="top" wrapText="1"/>
    </xf>
    <xf numFmtId="0" fontId="24" fillId="6" borderId="34"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4" fillId="16" borderId="2" xfId="0" applyFont="1" applyFill="1" applyBorder="1" applyAlignment="1">
      <alignment horizontal="center" vertical="center" wrapText="1"/>
    </xf>
    <xf numFmtId="22" fontId="26" fillId="22" borderId="20" xfId="0" applyNumberFormat="1" applyFont="1" applyFill="1" applyBorder="1" applyAlignment="1">
      <alignment horizontal="center" vertical="center"/>
    </xf>
    <xf numFmtId="22" fontId="26" fillId="22" borderId="12" xfId="0" applyNumberFormat="1" applyFont="1" applyFill="1" applyBorder="1" applyAlignment="1">
      <alignment horizontal="center" vertical="center"/>
    </xf>
    <xf numFmtId="22" fontId="26" fillId="22" borderId="7" xfId="0" applyNumberFormat="1" applyFont="1" applyFill="1" applyBorder="1" applyAlignment="1">
      <alignment horizontal="center" vertical="center"/>
    </xf>
    <xf numFmtId="0" fontId="26" fillId="10" borderId="39" xfId="0" applyFont="1" applyFill="1" applyBorder="1" applyAlignment="1">
      <alignment horizontal="center" vertical="center"/>
    </xf>
    <xf numFmtId="0" fontId="26" fillId="10" borderId="22" xfId="0" applyFont="1" applyFill="1" applyBorder="1" applyAlignment="1">
      <alignment horizontal="center" vertical="center"/>
    </xf>
    <xf numFmtId="0" fontId="26" fillId="10" borderId="11" xfId="0" applyFont="1" applyFill="1" applyBorder="1" applyAlignment="1">
      <alignment horizontal="center" vertical="center"/>
    </xf>
    <xf numFmtId="0" fontId="11" fillId="21" borderId="37"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36"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2" fillId="5" borderId="36" xfId="0" applyFont="1" applyFill="1" applyBorder="1" applyAlignment="1" applyProtection="1">
      <alignment horizontal="center" vertical="center" wrapText="1"/>
    </xf>
  </cellXfs>
  <cellStyles count="9">
    <cellStyle name="Amarillo" xfId="1" xr:uid="{00000000-0005-0000-0000-000000000000}"/>
    <cellStyle name="Millares 2" xfId="2" xr:uid="{00000000-0005-0000-0000-000001000000}"/>
    <cellStyle name="Normal" xfId="0" builtinId="0"/>
    <cellStyle name="Normal 2" xfId="3" xr:uid="{00000000-0005-0000-0000-000003000000}"/>
    <cellStyle name="Porcentaje" xfId="4" builtinId="5"/>
    <cellStyle name="Porcentaje 2" xfId="5" xr:uid="{00000000-0005-0000-0000-000005000000}"/>
    <cellStyle name="Porcentual 2" xfId="6" xr:uid="{00000000-0005-0000-0000-000006000000}"/>
    <cellStyle name="Rojo" xfId="7" xr:uid="{00000000-0005-0000-0000-000007000000}"/>
    <cellStyle name="Verde" xfId="8" xr:uid="{00000000-0005-0000-0000-000008000000}"/>
  </cellStyles>
  <dxfs count="5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1189" name="AutoShape 38" descr="Resultado de imagen para boton agregar icono">
          <a:extLst>
            <a:ext uri="{FF2B5EF4-FFF2-40B4-BE49-F238E27FC236}">
              <a16:creationId xmlns:a16="http://schemas.microsoft.com/office/drawing/2014/main" id="{89BEB2D8-1F93-49C5-A0A5-BDEAE4D8A38A}"/>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0" name="AutoShape 39" descr="Resultado de imagen para boton agregar icono">
          <a:extLst>
            <a:ext uri="{FF2B5EF4-FFF2-40B4-BE49-F238E27FC236}">
              <a16:creationId xmlns:a16="http://schemas.microsoft.com/office/drawing/2014/main" id="{93AC7617-25D2-4274-AD05-5CE807E3ADAB}"/>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1" name="AutoShape 40" descr="Resultado de imagen para boton agregar icono">
          <a:extLst>
            <a:ext uri="{FF2B5EF4-FFF2-40B4-BE49-F238E27FC236}">
              <a16:creationId xmlns:a16="http://schemas.microsoft.com/office/drawing/2014/main" id="{6E94071C-A8F4-4E00-A87B-1DB7B2160FF0}"/>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2" name="AutoShape 42" descr="Z">
          <a:extLst>
            <a:ext uri="{FF2B5EF4-FFF2-40B4-BE49-F238E27FC236}">
              <a16:creationId xmlns:a16="http://schemas.microsoft.com/office/drawing/2014/main" id="{6ECE923D-2156-470F-A407-25BEBD310879}"/>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CFEA5A74-199E-4720-8265-FF97F50D69C9}"/>
            </a:ext>
          </a:extLst>
        </xdr:cNvPr>
        <xdr:cNvSpPr>
          <a:spLocks noChangeArrowheads="1"/>
        </xdr:cNvSpPr>
      </xdr:nvSpPr>
      <xdr:spPr bwMode="auto">
        <a:xfrm>
          <a:off x="11982450" y="2800350"/>
          <a:ext cx="0" cy="533400"/>
        </a:xfrm>
        <a:prstGeom prst="rect">
          <a:avLst/>
        </a:prstGeom>
        <a:noFill/>
        <a:ln>
          <a:noFill/>
        </a:ln>
        <a:extLst/>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5"/>
  <sheetViews>
    <sheetView showGridLines="0" tabSelected="1" topLeftCell="Z29" zoomScale="70" zoomScaleNormal="70" workbookViewId="0">
      <selection activeCell="AI34" sqref="AI34"/>
    </sheetView>
  </sheetViews>
  <sheetFormatPr baseColWidth="10" defaultColWidth="0" defaultRowHeight="15" x14ac:dyDescent="0.25"/>
  <cols>
    <col min="1" max="1" width="18.42578125" customWidth="1"/>
    <col min="2" max="2" width="69" customWidth="1"/>
    <col min="3" max="3" width="36.42578125" customWidth="1"/>
    <col min="4" max="4" width="69.28515625" style="70" customWidth="1"/>
    <col min="5" max="5" width="18.28515625" style="85" customWidth="1"/>
    <col min="6" max="6" width="24.28515625" customWidth="1"/>
    <col min="7" max="7" width="50.7109375" customWidth="1"/>
    <col min="8" max="8" width="87.42578125" customWidth="1"/>
    <col min="9" max="9" width="33.85546875" customWidth="1"/>
    <col min="10" max="10" width="28" customWidth="1"/>
    <col min="11" max="11" width="35" customWidth="1"/>
    <col min="12" max="12" width="8.140625" customWidth="1"/>
    <col min="13" max="13" width="8.7109375" customWidth="1"/>
    <col min="14" max="14" width="9.42578125" customWidth="1"/>
    <col min="15" max="15" width="8.140625" customWidth="1"/>
    <col min="16" max="16" width="20.85546875" customWidth="1"/>
    <col min="17" max="17" width="14.42578125" customWidth="1"/>
    <col min="18" max="18" width="18.140625" customWidth="1"/>
    <col min="19" max="19" width="14.7109375" customWidth="1"/>
    <col min="20" max="20" width="45.7109375" customWidth="1"/>
    <col min="21" max="21" width="11.42578125" customWidth="1"/>
    <col min="22" max="22" width="18.85546875" customWidth="1"/>
    <col min="23" max="23" width="14.140625" customWidth="1"/>
    <col min="24" max="24" width="18.42578125" customWidth="1"/>
    <col min="25" max="25" width="66.85546875" customWidth="1"/>
    <col min="26" max="26" width="37.42578125" customWidth="1"/>
    <col min="27" max="27" width="19.7109375" customWidth="1"/>
    <col min="28" max="29" width="16.42578125" customWidth="1"/>
    <col min="30" max="30" width="77.140625" customWidth="1"/>
    <col min="31" max="31" width="30.28515625" customWidth="1"/>
    <col min="32" max="38" width="11.42578125" customWidth="1"/>
    <col min="39" max="39" width="14.85546875" customWidth="1"/>
    <col min="40" max="40" width="14.5703125" customWidth="1"/>
    <col min="41" max="41" width="20.7109375" customWidth="1"/>
    <col min="42" max="42" width="24.140625" customWidth="1"/>
    <col min="43" max="43" width="19.140625" customWidth="1"/>
    <col min="44" max="44" width="18.42578125" customWidth="1"/>
    <col min="45" max="45" width="21.85546875" customWidth="1"/>
    <col min="46" max="46" width="19.85546875" customWidth="1"/>
  </cols>
  <sheetData>
    <row r="1" spans="1:46" ht="40.5" customHeight="1" x14ac:dyDescent="0.25">
      <c r="A1" s="235" t="s">
        <v>0</v>
      </c>
      <c r="B1" s="236"/>
      <c r="C1" s="236"/>
      <c r="D1" s="236"/>
      <c r="E1" s="236"/>
      <c r="F1" s="236"/>
      <c r="G1" s="236"/>
      <c r="H1" s="237"/>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35"/>
    </row>
    <row r="2" spans="1:46" ht="40.5" customHeight="1" thickBot="1" x14ac:dyDescent="0.3">
      <c r="A2" s="238" t="s">
        <v>1</v>
      </c>
      <c r="B2" s="239"/>
      <c r="C2" s="239"/>
      <c r="D2" s="239"/>
      <c r="E2" s="239"/>
      <c r="F2" s="239"/>
      <c r="G2" s="239"/>
      <c r="H2" s="240"/>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35"/>
    </row>
    <row r="3" spans="1:46" ht="36.75" customHeight="1" x14ac:dyDescent="0.25">
      <c r="A3" s="49" t="s">
        <v>2</v>
      </c>
      <c r="B3" s="72">
        <v>2019</v>
      </c>
      <c r="C3" s="241" t="s">
        <v>3</v>
      </c>
      <c r="D3" s="242"/>
      <c r="E3" s="242"/>
      <c r="F3" s="242"/>
      <c r="G3" s="242"/>
      <c r="H3" s="243"/>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35"/>
      <c r="AP3" s="1"/>
      <c r="AQ3" s="1"/>
      <c r="AR3" s="1"/>
      <c r="AS3" s="1"/>
      <c r="AT3" s="1"/>
    </row>
    <row r="4" spans="1:46" ht="36.75" customHeight="1" x14ac:dyDescent="0.25">
      <c r="A4" s="49" t="s">
        <v>4</v>
      </c>
      <c r="B4" s="72"/>
      <c r="C4" s="73" t="s">
        <v>5</v>
      </c>
      <c r="D4" s="169" t="s">
        <v>6</v>
      </c>
      <c r="E4" s="244" t="s">
        <v>7</v>
      </c>
      <c r="F4" s="244"/>
      <c r="G4" s="244"/>
      <c r="H4" s="245"/>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35"/>
      <c r="AP4" s="1"/>
      <c r="AQ4" s="1"/>
      <c r="AR4" s="1"/>
      <c r="AS4" s="1"/>
      <c r="AT4" s="1"/>
    </row>
    <row r="5" spans="1:46" ht="69" customHeight="1" x14ac:dyDescent="0.25">
      <c r="A5" s="49" t="s">
        <v>8</v>
      </c>
      <c r="B5" s="72" t="s">
        <v>9</v>
      </c>
      <c r="C5" s="86">
        <v>1</v>
      </c>
      <c r="D5" s="87">
        <v>43460</v>
      </c>
      <c r="E5" s="246" t="s">
        <v>10</v>
      </c>
      <c r="F5" s="246"/>
      <c r="G5" s="246"/>
      <c r="H5" s="247"/>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35"/>
      <c r="AP5" s="1"/>
      <c r="AQ5" s="1"/>
      <c r="AR5" s="1"/>
      <c r="AS5" s="1"/>
      <c r="AT5" s="1"/>
    </row>
    <row r="6" spans="1:46" ht="207.75" customHeight="1" x14ac:dyDescent="0.25">
      <c r="A6" s="49"/>
      <c r="B6" s="172"/>
      <c r="C6" s="171">
        <v>2</v>
      </c>
      <c r="D6" s="87">
        <v>43550</v>
      </c>
      <c r="E6" s="246" t="s">
        <v>11</v>
      </c>
      <c r="F6" s="246"/>
      <c r="G6" s="246"/>
      <c r="H6" s="246"/>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35"/>
      <c r="AP6" s="2"/>
      <c r="AQ6" s="21"/>
      <c r="AR6" s="21"/>
      <c r="AS6" s="21"/>
      <c r="AT6" s="21"/>
    </row>
    <row r="7" spans="1:46" ht="69" customHeight="1" x14ac:dyDescent="0.25">
      <c r="A7" s="49"/>
      <c r="B7" s="172"/>
      <c r="C7" s="171">
        <v>3</v>
      </c>
      <c r="D7" s="87">
        <v>43578</v>
      </c>
      <c r="E7" s="246" t="s">
        <v>261</v>
      </c>
      <c r="F7" s="246"/>
      <c r="G7" s="246"/>
      <c r="H7" s="246"/>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35"/>
      <c r="AP7" s="183"/>
      <c r="AQ7" s="183"/>
      <c r="AR7" s="183"/>
      <c r="AS7" s="183"/>
      <c r="AT7" s="183"/>
    </row>
    <row r="8" spans="1:46" ht="69" customHeight="1" x14ac:dyDescent="0.25">
      <c r="A8" s="49"/>
      <c r="B8" s="172"/>
      <c r="C8" s="171">
        <v>4</v>
      </c>
      <c r="D8" s="87">
        <v>43675</v>
      </c>
      <c r="E8" s="246" t="s">
        <v>286</v>
      </c>
      <c r="F8" s="246"/>
      <c r="G8" s="246"/>
      <c r="H8" s="246"/>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70"/>
      <c r="AQ8" s="170"/>
      <c r="AR8" s="170"/>
      <c r="AS8" s="170"/>
      <c r="AT8" s="170"/>
    </row>
    <row r="9" spans="1:46" ht="38.25" customHeight="1" x14ac:dyDescent="0.25">
      <c r="A9" s="173"/>
      <c r="B9" s="173"/>
      <c r="C9" s="171">
        <v>5</v>
      </c>
      <c r="D9" s="87">
        <v>43717</v>
      </c>
      <c r="E9" s="246" t="s">
        <v>287</v>
      </c>
      <c r="F9" s="246"/>
      <c r="G9" s="246"/>
      <c r="H9" s="246"/>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35"/>
      <c r="AP9" s="183"/>
      <c r="AQ9" s="183"/>
      <c r="AR9" s="183"/>
      <c r="AS9" s="183"/>
      <c r="AT9" s="183"/>
    </row>
    <row r="10" spans="1:46" x14ac:dyDescent="0.25">
      <c r="A10" s="2"/>
      <c r="B10" s="2"/>
      <c r="C10" s="2"/>
      <c r="D10" s="175"/>
      <c r="E10" s="175"/>
      <c r="F10" s="175"/>
      <c r="G10" s="175"/>
      <c r="H10" s="175"/>
      <c r="I10" s="175"/>
      <c r="J10" s="175"/>
      <c r="K10" s="175"/>
      <c r="L10" s="175"/>
      <c r="M10" s="175"/>
      <c r="N10" s="175"/>
      <c r="O10" s="175"/>
      <c r="P10" s="175"/>
      <c r="Q10" s="175"/>
      <c r="R10" s="175"/>
      <c r="S10" s="175"/>
      <c r="T10" s="90"/>
      <c r="U10" s="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row>
    <row r="11" spans="1:46" x14ac:dyDescent="0.25">
      <c r="A11" s="3"/>
      <c r="B11" s="1"/>
      <c r="C11" s="1"/>
      <c r="D11" s="174"/>
      <c r="E11" s="174"/>
      <c r="F11" s="174"/>
      <c r="G11" s="174"/>
      <c r="H11" s="174"/>
      <c r="I11" s="174"/>
      <c r="J11" s="174"/>
      <c r="K11" s="174"/>
      <c r="L11" s="176"/>
      <c r="M11" s="176"/>
      <c r="N11" s="176"/>
      <c r="O11" s="176"/>
      <c r="P11" s="89"/>
      <c r="Q11" s="89"/>
      <c r="R11" s="89"/>
      <c r="S11" s="89"/>
      <c r="T11" s="89"/>
      <c r="U11" s="89"/>
      <c r="V11" s="176"/>
      <c r="W11" s="176"/>
      <c r="X11" s="91"/>
      <c r="Y11" s="91"/>
      <c r="Z11" s="91"/>
      <c r="AA11" s="176"/>
      <c r="AB11" s="176"/>
      <c r="AC11" s="91"/>
      <c r="AD11" s="91"/>
      <c r="AE11" s="91"/>
      <c r="AF11" s="176"/>
      <c r="AG11" s="176"/>
      <c r="AH11" s="91"/>
      <c r="AI11" s="91"/>
      <c r="AJ11" s="91"/>
      <c r="AK11" s="176"/>
      <c r="AL11" s="176"/>
      <c r="AM11" s="91"/>
      <c r="AN11" s="91"/>
      <c r="AO11" s="91"/>
      <c r="AP11" s="176"/>
      <c r="AQ11" s="176"/>
      <c r="AR11" s="176"/>
      <c r="AS11" s="91"/>
      <c r="AT11" s="91"/>
    </row>
    <row r="12" spans="1:46" ht="15.75" thickBot="1" x14ac:dyDescent="0.3">
      <c r="A12" s="1"/>
      <c r="B12" s="1"/>
      <c r="C12" s="1"/>
      <c r="D12" s="67"/>
      <c r="E12" s="78"/>
      <c r="F12" s="1"/>
      <c r="G12" s="1"/>
      <c r="H12" s="1"/>
      <c r="I12" s="1"/>
      <c r="J12" s="1"/>
      <c r="K12" s="1"/>
      <c r="L12" s="1"/>
      <c r="M12" s="1"/>
      <c r="N12" s="1"/>
      <c r="O12" s="1"/>
      <c r="P12" s="1"/>
      <c r="Q12" s="1"/>
      <c r="R12" s="1"/>
      <c r="S12" s="1"/>
      <c r="T12" s="1"/>
      <c r="U12" s="1"/>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row>
    <row r="13" spans="1:46" ht="15" customHeight="1" x14ac:dyDescent="0.25">
      <c r="A13" s="219" t="s">
        <v>12</v>
      </c>
      <c r="B13" s="220"/>
      <c r="C13" s="65"/>
      <c r="D13" s="177"/>
      <c r="E13" s="178"/>
      <c r="F13" s="178"/>
      <c r="G13" s="178"/>
      <c r="H13" s="178"/>
      <c r="I13" s="178"/>
      <c r="J13" s="178"/>
      <c r="K13" s="178"/>
      <c r="L13" s="178"/>
      <c r="M13" s="178"/>
      <c r="N13" s="178"/>
      <c r="O13" s="178"/>
      <c r="P13" s="178"/>
      <c r="Q13" s="178"/>
      <c r="R13" s="178"/>
      <c r="S13" s="178"/>
      <c r="T13" s="178"/>
      <c r="U13" s="178"/>
      <c r="V13" s="211" t="s">
        <v>13</v>
      </c>
      <c r="W13" s="211"/>
      <c r="X13" s="211"/>
      <c r="Y13" s="211"/>
      <c r="Z13" s="211"/>
      <c r="AA13" s="181" t="s">
        <v>13</v>
      </c>
      <c r="AB13" s="181"/>
      <c r="AC13" s="181"/>
      <c r="AD13" s="181"/>
      <c r="AE13" s="181"/>
      <c r="AF13" s="211" t="s">
        <v>13</v>
      </c>
      <c r="AG13" s="211"/>
      <c r="AH13" s="211"/>
      <c r="AI13" s="211"/>
      <c r="AJ13" s="211"/>
      <c r="AK13" s="184" t="s">
        <v>13</v>
      </c>
      <c r="AL13" s="184"/>
      <c r="AM13" s="184"/>
      <c r="AN13" s="184"/>
      <c r="AO13" s="184"/>
      <c r="AP13" s="185" t="s">
        <v>13</v>
      </c>
      <c r="AQ13" s="185"/>
      <c r="AR13" s="185"/>
      <c r="AS13" s="185"/>
      <c r="AT13" s="185"/>
    </row>
    <row r="14" spans="1:46" ht="15.75" customHeight="1" thickBot="1" x14ac:dyDescent="0.3">
      <c r="A14" s="221"/>
      <c r="B14" s="222"/>
      <c r="C14" s="66"/>
      <c r="D14" s="179"/>
      <c r="E14" s="180"/>
      <c r="F14" s="180"/>
      <c r="G14" s="180"/>
      <c r="H14" s="180"/>
      <c r="I14" s="180"/>
      <c r="J14" s="180"/>
      <c r="K14" s="180"/>
      <c r="L14" s="180"/>
      <c r="M14" s="180"/>
      <c r="N14" s="180"/>
      <c r="O14" s="180"/>
      <c r="P14" s="180"/>
      <c r="Q14" s="180"/>
      <c r="R14" s="180"/>
      <c r="S14" s="180"/>
      <c r="T14" s="180"/>
      <c r="U14" s="180"/>
      <c r="V14" s="234" t="s">
        <v>14</v>
      </c>
      <c r="W14" s="234"/>
      <c r="X14" s="234"/>
      <c r="Y14" s="234"/>
      <c r="Z14" s="234"/>
      <c r="AA14" s="181" t="s">
        <v>15</v>
      </c>
      <c r="AB14" s="181"/>
      <c r="AC14" s="181"/>
      <c r="AD14" s="181"/>
      <c r="AE14" s="181"/>
      <c r="AF14" s="234" t="s">
        <v>16</v>
      </c>
      <c r="AG14" s="234"/>
      <c r="AH14" s="234"/>
      <c r="AI14" s="234"/>
      <c r="AJ14" s="234"/>
      <c r="AK14" s="184" t="s">
        <v>17</v>
      </c>
      <c r="AL14" s="184"/>
      <c r="AM14" s="184"/>
      <c r="AN14" s="184"/>
      <c r="AO14" s="184"/>
      <c r="AP14" s="210" t="s">
        <v>18</v>
      </c>
      <c r="AQ14" s="210"/>
      <c r="AR14" s="210"/>
      <c r="AS14" s="210"/>
      <c r="AT14" s="210"/>
    </row>
    <row r="15" spans="1:46" ht="15" customHeight="1" thickBot="1" x14ac:dyDescent="0.3">
      <c r="A15" s="223"/>
      <c r="B15" s="224"/>
      <c r="C15" s="97"/>
      <c r="D15" s="197" t="s">
        <v>19</v>
      </c>
      <c r="E15" s="198"/>
      <c r="F15" s="197"/>
      <c r="G15" s="197"/>
      <c r="H15" s="197"/>
      <c r="I15" s="197"/>
      <c r="J15" s="197"/>
      <c r="K15" s="197"/>
      <c r="L15" s="197"/>
      <c r="M15" s="197"/>
      <c r="N15" s="197"/>
      <c r="O15" s="197"/>
      <c r="P15" s="197"/>
      <c r="Q15" s="197"/>
      <c r="R15" s="197"/>
      <c r="S15" s="199"/>
      <c r="T15" s="95"/>
      <c r="U15" s="95"/>
      <c r="V15" s="193"/>
      <c r="W15" s="193"/>
      <c r="X15" s="194" t="s">
        <v>20</v>
      </c>
      <c r="Y15" s="193" t="s">
        <v>21</v>
      </c>
      <c r="Z15" s="193" t="s">
        <v>22</v>
      </c>
      <c r="AA15" s="200"/>
      <c r="AB15" s="200"/>
      <c r="AC15" s="200" t="s">
        <v>20</v>
      </c>
      <c r="AD15" s="200" t="s">
        <v>21</v>
      </c>
      <c r="AE15" s="200" t="s">
        <v>22</v>
      </c>
      <c r="AF15" s="193"/>
      <c r="AG15" s="193"/>
      <c r="AH15" s="193" t="s">
        <v>20</v>
      </c>
      <c r="AI15" s="193" t="s">
        <v>21</v>
      </c>
      <c r="AJ15" s="193" t="s">
        <v>22</v>
      </c>
      <c r="AK15" s="208"/>
      <c r="AL15" s="208"/>
      <c r="AM15" s="208" t="s">
        <v>20</v>
      </c>
      <c r="AN15" s="208" t="s">
        <v>21</v>
      </c>
      <c r="AO15" s="208" t="s">
        <v>22</v>
      </c>
      <c r="AP15" s="204" t="s">
        <v>23</v>
      </c>
      <c r="AQ15" s="204"/>
      <c r="AR15" s="204"/>
      <c r="AS15" s="204" t="s">
        <v>20</v>
      </c>
      <c r="AT15" s="206" t="s">
        <v>24</v>
      </c>
    </row>
    <row r="16" spans="1:46" ht="43.5" customHeight="1" thickBot="1" x14ac:dyDescent="0.3">
      <c r="A16" s="62" t="s">
        <v>25</v>
      </c>
      <c r="B16" s="63" t="s">
        <v>26</v>
      </c>
      <c r="C16" s="225" t="s">
        <v>27</v>
      </c>
      <c r="D16" s="71" t="s">
        <v>28</v>
      </c>
      <c r="E16" s="79" t="s">
        <v>29</v>
      </c>
      <c r="F16" s="53" t="s">
        <v>30</v>
      </c>
      <c r="G16" s="4" t="s">
        <v>31</v>
      </c>
      <c r="H16" s="4" t="s">
        <v>32</v>
      </c>
      <c r="I16" s="4" t="s">
        <v>33</v>
      </c>
      <c r="J16" s="4" t="s">
        <v>34</v>
      </c>
      <c r="K16" s="4" t="s">
        <v>35</v>
      </c>
      <c r="L16" s="4" t="s">
        <v>36</v>
      </c>
      <c r="M16" s="4" t="s">
        <v>37</v>
      </c>
      <c r="N16" s="4" t="s">
        <v>38</v>
      </c>
      <c r="O16" s="4" t="s">
        <v>39</v>
      </c>
      <c r="P16" s="4" t="s">
        <v>40</v>
      </c>
      <c r="Q16" s="4" t="s">
        <v>41</v>
      </c>
      <c r="R16" s="4" t="s">
        <v>42</v>
      </c>
      <c r="S16" s="4" t="s">
        <v>43</v>
      </c>
      <c r="T16" s="4" t="s">
        <v>44</v>
      </c>
      <c r="U16" s="4" t="s">
        <v>45</v>
      </c>
      <c r="V16" s="94" t="s">
        <v>46</v>
      </c>
      <c r="W16" s="94" t="s">
        <v>47</v>
      </c>
      <c r="X16" s="195"/>
      <c r="Y16" s="196"/>
      <c r="Z16" s="196"/>
      <c r="AA16" s="96" t="s">
        <v>46</v>
      </c>
      <c r="AB16" s="96" t="s">
        <v>47</v>
      </c>
      <c r="AC16" s="215"/>
      <c r="AD16" s="215"/>
      <c r="AE16" s="215"/>
      <c r="AF16" s="94" t="s">
        <v>46</v>
      </c>
      <c r="AG16" s="94" t="s">
        <v>47</v>
      </c>
      <c r="AH16" s="196"/>
      <c r="AI16" s="196"/>
      <c r="AJ16" s="196"/>
      <c r="AK16" s="93" t="s">
        <v>46</v>
      </c>
      <c r="AL16" s="93" t="s">
        <v>47</v>
      </c>
      <c r="AM16" s="209"/>
      <c r="AN16" s="209"/>
      <c r="AO16" s="209"/>
      <c r="AP16" s="92" t="s">
        <v>31</v>
      </c>
      <c r="AQ16" s="92" t="s">
        <v>46</v>
      </c>
      <c r="AR16" s="92" t="s">
        <v>47</v>
      </c>
      <c r="AS16" s="205"/>
      <c r="AT16" s="207"/>
    </row>
    <row r="17" spans="1:46" x14ac:dyDescent="0.25">
      <c r="A17" s="60"/>
      <c r="B17" s="61"/>
      <c r="C17" s="225"/>
      <c r="D17" s="74" t="s">
        <v>48</v>
      </c>
      <c r="E17" s="80"/>
      <c r="F17" s="54" t="s">
        <v>48</v>
      </c>
      <c r="G17" s="45" t="s">
        <v>48</v>
      </c>
      <c r="H17" s="45" t="s">
        <v>48</v>
      </c>
      <c r="I17" s="45" t="s">
        <v>48</v>
      </c>
      <c r="J17" s="45" t="s">
        <v>48</v>
      </c>
      <c r="K17" s="45" t="s">
        <v>48</v>
      </c>
      <c r="L17" s="46" t="s">
        <v>48</v>
      </c>
      <c r="M17" s="46" t="s">
        <v>48</v>
      </c>
      <c r="N17" s="46" t="s">
        <v>48</v>
      </c>
      <c r="O17" s="46" t="s">
        <v>48</v>
      </c>
      <c r="P17" s="45" t="s">
        <v>48</v>
      </c>
      <c r="Q17" s="45" t="s">
        <v>48</v>
      </c>
      <c r="R17" s="45" t="s">
        <v>48</v>
      </c>
      <c r="S17" s="45" t="s">
        <v>48</v>
      </c>
      <c r="T17" s="45"/>
      <c r="U17" s="45"/>
      <c r="V17" s="55" t="s">
        <v>48</v>
      </c>
      <c r="W17" s="55"/>
      <c r="X17" s="56" t="s">
        <v>48</v>
      </c>
      <c r="Y17" s="55" t="s">
        <v>48</v>
      </c>
      <c r="Z17" s="55" t="s">
        <v>48</v>
      </c>
      <c r="AA17" s="5" t="s">
        <v>48</v>
      </c>
      <c r="AB17" s="5" t="s">
        <v>48</v>
      </c>
      <c r="AC17" s="5" t="s">
        <v>48</v>
      </c>
      <c r="AD17" s="5" t="s">
        <v>48</v>
      </c>
      <c r="AE17" s="5" t="s">
        <v>48</v>
      </c>
      <c r="AF17" s="55" t="s">
        <v>48</v>
      </c>
      <c r="AG17" s="55" t="s">
        <v>48</v>
      </c>
      <c r="AH17" s="55"/>
      <c r="AI17" s="55" t="s">
        <v>48</v>
      </c>
      <c r="AJ17" s="55" t="s">
        <v>48</v>
      </c>
      <c r="AK17" s="57" t="s">
        <v>48</v>
      </c>
      <c r="AL17" s="57" t="s">
        <v>48</v>
      </c>
      <c r="AM17" s="57" t="s">
        <v>48</v>
      </c>
      <c r="AN17" s="57" t="s">
        <v>48</v>
      </c>
      <c r="AO17" s="57" t="s">
        <v>48</v>
      </c>
      <c r="AP17" s="58" t="s">
        <v>48</v>
      </c>
      <c r="AQ17" s="58"/>
      <c r="AR17" s="58" t="s">
        <v>48</v>
      </c>
      <c r="AS17" s="58" t="s">
        <v>48</v>
      </c>
      <c r="AT17" s="59" t="s">
        <v>48</v>
      </c>
    </row>
    <row r="18" spans="1:46" s="108" customFormat="1" ht="249.75" customHeight="1" x14ac:dyDescent="0.2">
      <c r="A18" s="98">
        <v>1</v>
      </c>
      <c r="B18" s="99" t="s">
        <v>49</v>
      </c>
      <c r="C18" s="99" t="s">
        <v>50</v>
      </c>
      <c r="D18" s="100" t="s">
        <v>247</v>
      </c>
      <c r="E18" s="101">
        <v>0.03</v>
      </c>
      <c r="F18" s="102" t="s">
        <v>51</v>
      </c>
      <c r="G18" s="100" t="s">
        <v>52</v>
      </c>
      <c r="H18" s="100" t="s">
        <v>53</v>
      </c>
      <c r="I18" s="103" t="s">
        <v>54</v>
      </c>
      <c r="J18" s="102" t="s">
        <v>55</v>
      </c>
      <c r="K18" s="102" t="s">
        <v>56</v>
      </c>
      <c r="L18" s="104">
        <v>0</v>
      </c>
      <c r="M18" s="105">
        <v>0.05</v>
      </c>
      <c r="N18" s="104">
        <v>0</v>
      </c>
      <c r="O18" s="104">
        <v>0</v>
      </c>
      <c r="P18" s="106">
        <f>SUM(L18:O18)</f>
        <v>0.05</v>
      </c>
      <c r="Q18" s="104" t="s">
        <v>57</v>
      </c>
      <c r="R18" s="100" t="s">
        <v>58</v>
      </c>
      <c r="S18" s="100" t="s">
        <v>59</v>
      </c>
      <c r="T18" s="107" t="s">
        <v>60</v>
      </c>
      <c r="U18" s="107"/>
      <c r="V18" s="117">
        <f>L18</f>
        <v>0</v>
      </c>
      <c r="W18" s="117">
        <v>0</v>
      </c>
      <c r="X18" s="121" t="s">
        <v>61</v>
      </c>
      <c r="Y18" s="121" t="s">
        <v>61</v>
      </c>
      <c r="Z18" s="121" t="s">
        <v>61</v>
      </c>
      <c r="AA18" s="150">
        <f>M18</f>
        <v>0.05</v>
      </c>
      <c r="AB18" s="143">
        <v>0</v>
      </c>
      <c r="AC18" s="121">
        <f>AB18/AA18</f>
        <v>0</v>
      </c>
      <c r="AD18" s="120" t="s">
        <v>273</v>
      </c>
      <c r="AE18" s="120" t="s">
        <v>272</v>
      </c>
      <c r="AF18" s="117">
        <f>N18</f>
        <v>0</v>
      </c>
      <c r="AG18" s="141">
        <v>0</v>
      </c>
      <c r="AH18" s="121" t="s">
        <v>61</v>
      </c>
      <c r="AI18" s="120" t="s">
        <v>61</v>
      </c>
      <c r="AJ18" s="120" t="s">
        <v>61</v>
      </c>
      <c r="AK18" s="117">
        <f>O18</f>
        <v>0</v>
      </c>
      <c r="AL18" s="141"/>
      <c r="AM18" s="121" t="s">
        <v>61</v>
      </c>
      <c r="AN18" s="142"/>
      <c r="AO18" s="120"/>
      <c r="AP18" s="107" t="str">
        <f>G18</f>
        <v>Porcentaje de incremento de la participación de los Ciudadanos en la Audiencia de Rendición de Cuentas</v>
      </c>
      <c r="AQ18" s="113">
        <f>P18</f>
        <v>0.05</v>
      </c>
      <c r="AR18" s="151"/>
      <c r="AS18" s="144" t="s">
        <v>239</v>
      </c>
      <c r="AT18" s="142"/>
    </row>
    <row r="19" spans="1:46" s="108" customFormat="1" ht="93" customHeight="1" x14ac:dyDescent="0.2">
      <c r="A19" s="98">
        <v>1</v>
      </c>
      <c r="B19" s="99" t="s">
        <v>49</v>
      </c>
      <c r="C19" s="99" t="s">
        <v>50</v>
      </c>
      <c r="D19" s="100" t="s">
        <v>248</v>
      </c>
      <c r="E19" s="101">
        <v>0.04</v>
      </c>
      <c r="F19" s="102" t="s">
        <v>51</v>
      </c>
      <c r="G19" s="100" t="s">
        <v>62</v>
      </c>
      <c r="H19" s="100" t="s">
        <v>63</v>
      </c>
      <c r="I19" s="103" t="s">
        <v>64</v>
      </c>
      <c r="J19" s="102" t="s">
        <v>65</v>
      </c>
      <c r="K19" s="102" t="s">
        <v>66</v>
      </c>
      <c r="L19" s="104">
        <v>0</v>
      </c>
      <c r="M19" s="105">
        <v>0.4</v>
      </c>
      <c r="N19" s="105">
        <v>0.55000000000000004</v>
      </c>
      <c r="O19" s="105">
        <v>0.65</v>
      </c>
      <c r="P19" s="106">
        <f>+O19</f>
        <v>0.65</v>
      </c>
      <c r="Q19" s="104" t="s">
        <v>67</v>
      </c>
      <c r="R19" s="100" t="s">
        <v>68</v>
      </c>
      <c r="S19" s="100" t="s">
        <v>59</v>
      </c>
      <c r="T19" s="107" t="s">
        <v>69</v>
      </c>
      <c r="U19" s="107"/>
      <c r="V19" s="117">
        <f t="shared" ref="V19:V31" si="0">L19</f>
        <v>0</v>
      </c>
      <c r="W19" s="152"/>
      <c r="X19" s="121" t="s">
        <v>61</v>
      </c>
      <c r="Y19" s="118" t="s">
        <v>256</v>
      </c>
      <c r="Z19" s="118" t="s">
        <v>257</v>
      </c>
      <c r="AA19" s="150">
        <f t="shared" ref="AA19:AA32" si="1">M19</f>
        <v>0.4</v>
      </c>
      <c r="AB19" s="153">
        <v>0.58599999999999997</v>
      </c>
      <c r="AC19" s="121">
        <v>1</v>
      </c>
      <c r="AD19" s="120" t="s">
        <v>285</v>
      </c>
      <c r="AE19" s="120" t="s">
        <v>275</v>
      </c>
      <c r="AF19" s="113">
        <f t="shared" ref="AF19:AF32" si="2">N19</f>
        <v>0.55000000000000004</v>
      </c>
      <c r="AG19" s="120"/>
      <c r="AH19" s="121">
        <f>AG19/AF19</f>
        <v>0</v>
      </c>
      <c r="AI19" s="120" t="s">
        <v>299</v>
      </c>
      <c r="AJ19" s="120" t="s">
        <v>257</v>
      </c>
      <c r="AK19" s="113">
        <f t="shared" ref="AK19:AK33" si="3">O19</f>
        <v>0.65</v>
      </c>
      <c r="AL19" s="141"/>
      <c r="AM19" s="121">
        <f>AL19/AK19</f>
        <v>0</v>
      </c>
      <c r="AN19" s="142"/>
      <c r="AO19" s="120"/>
      <c r="AP19" s="107" t="str">
        <f t="shared" ref="AP19:AP33" si="4">G19</f>
        <v>Porcentaje de Avance en el Cumplimiento Fisico del Plan de Desarrollo Local</v>
      </c>
      <c r="AQ19" s="113">
        <f t="shared" ref="AQ19:AQ33" si="5">P19</f>
        <v>0.65</v>
      </c>
      <c r="AR19" s="143"/>
      <c r="AS19" s="144">
        <f t="shared" ref="AS19:AS33" si="6">AR19/AQ19</f>
        <v>0</v>
      </c>
      <c r="AT19" s="142"/>
    </row>
    <row r="20" spans="1:46" s="108" customFormat="1" ht="80.25" customHeight="1" x14ac:dyDescent="0.2">
      <c r="A20" s="98">
        <v>6</v>
      </c>
      <c r="B20" s="99" t="s">
        <v>70</v>
      </c>
      <c r="C20" s="99" t="s">
        <v>71</v>
      </c>
      <c r="D20" s="100" t="s">
        <v>249</v>
      </c>
      <c r="E20" s="101">
        <v>0.04</v>
      </c>
      <c r="F20" s="107" t="s">
        <v>51</v>
      </c>
      <c r="G20" s="99" t="s">
        <v>72</v>
      </c>
      <c r="H20" s="99" t="s">
        <v>73</v>
      </c>
      <c r="I20" s="109" t="s">
        <v>74</v>
      </c>
      <c r="J20" s="107" t="s">
        <v>65</v>
      </c>
      <c r="K20" s="107" t="s">
        <v>75</v>
      </c>
      <c r="L20" s="104">
        <v>0</v>
      </c>
      <c r="M20" s="105">
        <v>0.5</v>
      </c>
      <c r="N20" s="105">
        <v>0</v>
      </c>
      <c r="O20" s="105">
        <v>0.95</v>
      </c>
      <c r="P20" s="110">
        <v>0.95</v>
      </c>
      <c r="Q20" s="104" t="s">
        <v>76</v>
      </c>
      <c r="R20" s="99" t="s">
        <v>77</v>
      </c>
      <c r="S20" s="100" t="s">
        <v>59</v>
      </c>
      <c r="T20" s="107" t="s">
        <v>77</v>
      </c>
      <c r="U20" s="107"/>
      <c r="V20" s="117">
        <f t="shared" si="0"/>
        <v>0</v>
      </c>
      <c r="W20" s="117">
        <v>0</v>
      </c>
      <c r="X20" s="121" t="s">
        <v>61</v>
      </c>
      <c r="Y20" s="121" t="s">
        <v>61</v>
      </c>
      <c r="Z20" s="121" t="s">
        <v>61</v>
      </c>
      <c r="AA20" s="150">
        <f t="shared" si="1"/>
        <v>0.5</v>
      </c>
      <c r="AB20" s="153">
        <v>0.55249999999999999</v>
      </c>
      <c r="AC20" s="121">
        <v>1</v>
      </c>
      <c r="AD20" s="120" t="s">
        <v>263</v>
      </c>
      <c r="AE20" s="120" t="s">
        <v>264</v>
      </c>
      <c r="AF20" s="154">
        <f t="shared" si="2"/>
        <v>0</v>
      </c>
      <c r="AG20" s="141">
        <v>0.65</v>
      </c>
      <c r="AH20" s="121" t="s">
        <v>61</v>
      </c>
      <c r="AI20" s="120" t="s">
        <v>288</v>
      </c>
      <c r="AJ20" s="120" t="s">
        <v>289</v>
      </c>
      <c r="AK20" s="113">
        <f t="shared" si="3"/>
        <v>0.95</v>
      </c>
      <c r="AL20" s="141"/>
      <c r="AM20" s="121">
        <f t="shared" ref="AM20:AM28" si="7">AL20/AK20</f>
        <v>0</v>
      </c>
      <c r="AN20" s="142"/>
      <c r="AO20" s="120"/>
      <c r="AP20" s="107" t="str">
        <f t="shared" si="4"/>
        <v>Porcentaje de Compromisos de la vigencia 2019</v>
      </c>
      <c r="AQ20" s="113">
        <f t="shared" si="5"/>
        <v>0.95</v>
      </c>
      <c r="AR20" s="151"/>
      <c r="AS20" s="144">
        <f t="shared" si="6"/>
        <v>0</v>
      </c>
      <c r="AT20" s="142"/>
    </row>
    <row r="21" spans="1:46" s="108" customFormat="1" ht="81.75" customHeight="1" x14ac:dyDescent="0.2">
      <c r="A21" s="98">
        <v>6</v>
      </c>
      <c r="B21" s="99" t="s">
        <v>70</v>
      </c>
      <c r="C21" s="99" t="s">
        <v>71</v>
      </c>
      <c r="D21" s="100" t="s">
        <v>250</v>
      </c>
      <c r="E21" s="101">
        <v>0.04</v>
      </c>
      <c r="F21" s="107" t="s">
        <v>78</v>
      </c>
      <c r="G21" s="99" t="s">
        <v>79</v>
      </c>
      <c r="H21" s="99" t="s">
        <v>80</v>
      </c>
      <c r="I21" s="109" t="s">
        <v>81</v>
      </c>
      <c r="J21" s="107" t="s">
        <v>65</v>
      </c>
      <c r="K21" s="107" t="s">
        <v>82</v>
      </c>
      <c r="L21" s="104">
        <v>0</v>
      </c>
      <c r="M21" s="105">
        <v>0.05</v>
      </c>
      <c r="N21" s="105">
        <v>0.2</v>
      </c>
      <c r="O21" s="105">
        <v>0.4</v>
      </c>
      <c r="P21" s="106">
        <v>0.4</v>
      </c>
      <c r="Q21" s="104" t="s">
        <v>76</v>
      </c>
      <c r="R21" s="99" t="s">
        <v>77</v>
      </c>
      <c r="S21" s="100" t="s">
        <v>59</v>
      </c>
      <c r="T21" s="107" t="s">
        <v>77</v>
      </c>
      <c r="U21" s="107"/>
      <c r="V21" s="117">
        <f t="shared" si="0"/>
        <v>0</v>
      </c>
      <c r="W21" s="117">
        <v>0</v>
      </c>
      <c r="X21" s="121" t="s">
        <v>61</v>
      </c>
      <c r="Y21" s="121" t="s">
        <v>61</v>
      </c>
      <c r="Z21" s="121" t="s">
        <v>61</v>
      </c>
      <c r="AA21" s="150">
        <f t="shared" si="1"/>
        <v>0.05</v>
      </c>
      <c r="AB21" s="153">
        <v>4.4999999999999998E-2</v>
      </c>
      <c r="AC21" s="121">
        <f t="shared" ref="AC21:AC28" si="8">AB21/AA21</f>
        <v>0.89999999999999991</v>
      </c>
      <c r="AD21" s="120" t="s">
        <v>274</v>
      </c>
      <c r="AE21" s="120" t="s">
        <v>264</v>
      </c>
      <c r="AF21" s="113">
        <f t="shared" si="2"/>
        <v>0.2</v>
      </c>
      <c r="AG21" s="120">
        <v>19.23</v>
      </c>
      <c r="AH21" s="121">
        <f>AG21/AF21</f>
        <v>96.149999999999991</v>
      </c>
      <c r="AI21" s="120" t="s">
        <v>290</v>
      </c>
      <c r="AJ21" s="120" t="s">
        <v>289</v>
      </c>
      <c r="AK21" s="113">
        <f t="shared" si="3"/>
        <v>0.4</v>
      </c>
      <c r="AL21" s="141"/>
      <c r="AM21" s="121">
        <f t="shared" si="7"/>
        <v>0</v>
      </c>
      <c r="AN21" s="142"/>
      <c r="AO21" s="120"/>
      <c r="AP21" s="107" t="str">
        <f t="shared" si="4"/>
        <v>Porcentaje de Giros de la Vigencia 2019</v>
      </c>
      <c r="AQ21" s="113">
        <f t="shared" si="5"/>
        <v>0.4</v>
      </c>
      <c r="AR21" s="143"/>
      <c r="AS21" s="144">
        <f t="shared" si="6"/>
        <v>0</v>
      </c>
      <c r="AT21" s="142"/>
    </row>
    <row r="22" spans="1:46" s="108" customFormat="1" ht="94.5" customHeight="1" x14ac:dyDescent="0.2">
      <c r="A22" s="98">
        <v>6</v>
      </c>
      <c r="B22" s="99" t="s">
        <v>70</v>
      </c>
      <c r="C22" s="99" t="s">
        <v>71</v>
      </c>
      <c r="D22" s="100" t="s">
        <v>251</v>
      </c>
      <c r="E22" s="101">
        <v>0.04</v>
      </c>
      <c r="F22" s="107" t="s">
        <v>78</v>
      </c>
      <c r="G22" s="99" t="s">
        <v>83</v>
      </c>
      <c r="H22" s="99" t="s">
        <v>84</v>
      </c>
      <c r="I22" s="109" t="s">
        <v>85</v>
      </c>
      <c r="J22" s="107" t="s">
        <v>65</v>
      </c>
      <c r="K22" s="107" t="s">
        <v>82</v>
      </c>
      <c r="L22" s="105">
        <v>0.05</v>
      </c>
      <c r="M22" s="105">
        <v>0.2</v>
      </c>
      <c r="N22" s="105">
        <v>0.4</v>
      </c>
      <c r="O22" s="105">
        <v>0.5</v>
      </c>
      <c r="P22" s="106">
        <v>0.5</v>
      </c>
      <c r="Q22" s="104" t="s">
        <v>76</v>
      </c>
      <c r="R22" s="99" t="s">
        <v>77</v>
      </c>
      <c r="S22" s="100" t="s">
        <v>59</v>
      </c>
      <c r="T22" s="107" t="s">
        <v>77</v>
      </c>
      <c r="U22" s="107"/>
      <c r="V22" s="113">
        <f t="shared" si="0"/>
        <v>0.05</v>
      </c>
      <c r="W22" s="141">
        <v>0.86</v>
      </c>
      <c r="X22" s="155">
        <v>1</v>
      </c>
      <c r="Y22" s="118" t="s">
        <v>240</v>
      </c>
      <c r="Z22" s="118" t="s">
        <v>241</v>
      </c>
      <c r="AA22" s="150">
        <f t="shared" si="1"/>
        <v>0.2</v>
      </c>
      <c r="AB22" s="153">
        <v>0.93469999999999998</v>
      </c>
      <c r="AC22" s="121">
        <v>1</v>
      </c>
      <c r="AD22" s="120" t="s">
        <v>265</v>
      </c>
      <c r="AE22" s="120" t="s">
        <v>264</v>
      </c>
      <c r="AF22" s="113">
        <f t="shared" si="2"/>
        <v>0.4</v>
      </c>
      <c r="AG22" s="120">
        <v>94.26</v>
      </c>
      <c r="AH22" s="121">
        <f>AG22/AF22</f>
        <v>235.65</v>
      </c>
      <c r="AI22" s="120" t="s">
        <v>291</v>
      </c>
      <c r="AJ22" s="120" t="s">
        <v>289</v>
      </c>
      <c r="AK22" s="113">
        <f t="shared" si="3"/>
        <v>0.5</v>
      </c>
      <c r="AL22" s="141"/>
      <c r="AM22" s="121">
        <f t="shared" si="7"/>
        <v>0</v>
      </c>
      <c r="AN22" s="142"/>
      <c r="AO22" s="120"/>
      <c r="AP22" s="107" t="str">
        <f t="shared" si="4"/>
        <v>Porcentaje de Giros de Obligaciones por Pagar 2017 y anteirores</v>
      </c>
      <c r="AQ22" s="113">
        <f t="shared" si="5"/>
        <v>0.5</v>
      </c>
      <c r="AR22" s="143"/>
      <c r="AS22" s="144">
        <f t="shared" si="6"/>
        <v>0</v>
      </c>
      <c r="AT22" s="142"/>
    </row>
    <row r="23" spans="1:46" s="108" customFormat="1" ht="87" customHeight="1" x14ac:dyDescent="0.2">
      <c r="A23" s="98">
        <v>6</v>
      </c>
      <c r="B23" s="99" t="s">
        <v>70</v>
      </c>
      <c r="C23" s="99" t="s">
        <v>71</v>
      </c>
      <c r="D23" s="100" t="s">
        <v>252</v>
      </c>
      <c r="E23" s="101">
        <v>0.04</v>
      </c>
      <c r="F23" s="107" t="s">
        <v>78</v>
      </c>
      <c r="G23" s="99" t="s">
        <v>86</v>
      </c>
      <c r="H23" s="99" t="s">
        <v>87</v>
      </c>
      <c r="I23" s="109" t="s">
        <v>88</v>
      </c>
      <c r="J23" s="107" t="s">
        <v>65</v>
      </c>
      <c r="K23" s="107" t="s">
        <v>82</v>
      </c>
      <c r="L23" s="105">
        <v>0.1</v>
      </c>
      <c r="M23" s="105">
        <v>0.2</v>
      </c>
      <c r="N23" s="105">
        <v>0.4</v>
      </c>
      <c r="O23" s="105">
        <v>0.5</v>
      </c>
      <c r="P23" s="106">
        <f>+O23</f>
        <v>0.5</v>
      </c>
      <c r="Q23" s="104" t="s">
        <v>76</v>
      </c>
      <c r="R23" s="99" t="s">
        <v>77</v>
      </c>
      <c r="S23" s="100" t="s">
        <v>59</v>
      </c>
      <c r="T23" s="107" t="s">
        <v>77</v>
      </c>
      <c r="U23" s="107"/>
      <c r="V23" s="113">
        <f t="shared" si="0"/>
        <v>0.1</v>
      </c>
      <c r="W23" s="141">
        <v>9.1800000000000007E-2</v>
      </c>
      <c r="X23" s="155">
        <v>1</v>
      </c>
      <c r="Y23" s="118" t="s">
        <v>242</v>
      </c>
      <c r="Z23" s="118" t="s">
        <v>241</v>
      </c>
      <c r="AA23" s="150">
        <f t="shared" si="1"/>
        <v>0.2</v>
      </c>
      <c r="AB23" s="153">
        <v>0.3206</v>
      </c>
      <c r="AC23" s="121">
        <v>1</v>
      </c>
      <c r="AD23" s="120" t="s">
        <v>266</v>
      </c>
      <c r="AE23" s="120" t="s">
        <v>264</v>
      </c>
      <c r="AF23" s="113">
        <f t="shared" si="2"/>
        <v>0.4</v>
      </c>
      <c r="AG23" s="120">
        <v>43.5</v>
      </c>
      <c r="AH23" s="121">
        <f>AG23/AF23</f>
        <v>108.75</v>
      </c>
      <c r="AI23" s="120" t="s">
        <v>292</v>
      </c>
      <c r="AJ23" s="120" t="s">
        <v>289</v>
      </c>
      <c r="AK23" s="113">
        <f t="shared" si="3"/>
        <v>0.5</v>
      </c>
      <c r="AL23" s="141"/>
      <c r="AM23" s="121">
        <f t="shared" si="7"/>
        <v>0</v>
      </c>
      <c r="AN23" s="142"/>
      <c r="AO23" s="120"/>
      <c r="AP23" s="107" t="str">
        <f t="shared" si="4"/>
        <v>Porcentaje de Giros de Obligaciones por Pagar 2018</v>
      </c>
      <c r="AQ23" s="113">
        <f t="shared" si="5"/>
        <v>0.5</v>
      </c>
      <c r="AR23" s="143"/>
      <c r="AS23" s="144">
        <f t="shared" si="6"/>
        <v>0</v>
      </c>
      <c r="AT23" s="142"/>
    </row>
    <row r="24" spans="1:46" s="108" customFormat="1" ht="75" customHeight="1" x14ac:dyDescent="0.2">
      <c r="A24" s="98">
        <v>1</v>
      </c>
      <c r="B24" s="99" t="s">
        <v>89</v>
      </c>
      <c r="C24" s="99" t="s">
        <v>90</v>
      </c>
      <c r="D24" s="99" t="s">
        <v>91</v>
      </c>
      <c r="E24" s="101">
        <v>0.12</v>
      </c>
      <c r="F24" s="104" t="s">
        <v>78</v>
      </c>
      <c r="G24" s="111" t="s">
        <v>92</v>
      </c>
      <c r="H24" s="111" t="s">
        <v>93</v>
      </c>
      <c r="I24" s="112">
        <v>22</v>
      </c>
      <c r="J24" s="102" t="s">
        <v>55</v>
      </c>
      <c r="K24" s="102" t="s">
        <v>94</v>
      </c>
      <c r="L24" s="103"/>
      <c r="M24" s="103">
        <v>0.3</v>
      </c>
      <c r="N24" s="103"/>
      <c r="O24" s="103">
        <v>0.3</v>
      </c>
      <c r="P24" s="103">
        <v>0.6</v>
      </c>
      <c r="Q24" s="107" t="s">
        <v>57</v>
      </c>
      <c r="R24" s="113" t="s">
        <v>95</v>
      </c>
      <c r="S24" s="107" t="s">
        <v>96</v>
      </c>
      <c r="T24" s="107" t="s">
        <v>97</v>
      </c>
      <c r="U24" s="107"/>
      <c r="V24" s="113">
        <f t="shared" si="0"/>
        <v>0</v>
      </c>
      <c r="W24" s="113">
        <v>0</v>
      </c>
      <c r="X24" s="121" t="s">
        <v>61</v>
      </c>
      <c r="Y24" s="121" t="s">
        <v>61</v>
      </c>
      <c r="Z24" s="121" t="s">
        <v>61</v>
      </c>
      <c r="AA24" s="150">
        <f t="shared" si="1"/>
        <v>0.3</v>
      </c>
      <c r="AB24" s="143">
        <v>0.14000000000000001</v>
      </c>
      <c r="AC24" s="121">
        <f t="shared" si="8"/>
        <v>0.46666666666666673</v>
      </c>
      <c r="AD24" s="120" t="s">
        <v>284</v>
      </c>
      <c r="AE24" s="120" t="s">
        <v>283</v>
      </c>
      <c r="AF24" s="117">
        <f t="shared" si="2"/>
        <v>0</v>
      </c>
      <c r="AG24" s="120">
        <v>0</v>
      </c>
      <c r="AH24" s="121" t="s">
        <v>61</v>
      </c>
      <c r="AI24" s="120" t="s">
        <v>61</v>
      </c>
      <c r="AJ24" s="120" t="s">
        <v>61</v>
      </c>
      <c r="AK24" s="113">
        <f t="shared" si="3"/>
        <v>0.3</v>
      </c>
      <c r="AL24" s="141"/>
      <c r="AM24" s="121">
        <f t="shared" si="7"/>
        <v>0</v>
      </c>
      <c r="AN24" s="142"/>
      <c r="AO24" s="120"/>
      <c r="AP24" s="107" t="str">
        <f t="shared" si="4"/>
        <v>Porcentaje de impulsos procesales por los inspectores en las Localidades</v>
      </c>
      <c r="AQ24" s="113">
        <f t="shared" si="5"/>
        <v>0.6</v>
      </c>
      <c r="AR24" s="143"/>
      <c r="AS24" s="144">
        <f t="shared" si="6"/>
        <v>0</v>
      </c>
      <c r="AT24" s="142"/>
    </row>
    <row r="25" spans="1:46" s="108" customFormat="1" ht="102" customHeight="1" x14ac:dyDescent="0.2">
      <c r="A25" s="98">
        <v>1</v>
      </c>
      <c r="B25" s="99" t="s">
        <v>89</v>
      </c>
      <c r="C25" s="99" t="s">
        <v>90</v>
      </c>
      <c r="D25" s="99" t="s">
        <v>98</v>
      </c>
      <c r="E25" s="101">
        <v>7.4999999999999997E-2</v>
      </c>
      <c r="F25" s="114" t="s">
        <v>78</v>
      </c>
      <c r="G25" s="111" t="s">
        <v>99</v>
      </c>
      <c r="H25" s="111" t="s">
        <v>100</v>
      </c>
      <c r="I25" s="114">
        <v>18</v>
      </c>
      <c r="J25" s="114" t="s">
        <v>55</v>
      </c>
      <c r="K25" s="111" t="s">
        <v>101</v>
      </c>
      <c r="L25" s="115">
        <v>0</v>
      </c>
      <c r="M25" s="115">
        <v>0</v>
      </c>
      <c r="N25" s="115">
        <v>0</v>
      </c>
      <c r="O25" s="115">
        <v>2</v>
      </c>
      <c r="P25" s="115">
        <f>SUM(L25:O25)</f>
        <v>2</v>
      </c>
      <c r="Q25" s="107" t="s">
        <v>57</v>
      </c>
      <c r="R25" s="107" t="s">
        <v>102</v>
      </c>
      <c r="S25" s="107" t="s">
        <v>96</v>
      </c>
      <c r="T25" s="114" t="s">
        <v>258</v>
      </c>
      <c r="U25" s="107"/>
      <c r="V25" s="117">
        <f>L25</f>
        <v>0</v>
      </c>
      <c r="W25" s="117">
        <f>M25</f>
        <v>0</v>
      </c>
      <c r="X25" s="121" t="s">
        <v>61</v>
      </c>
      <c r="Y25" s="121" t="s">
        <v>61</v>
      </c>
      <c r="Z25" s="121" t="s">
        <v>61</v>
      </c>
      <c r="AA25" s="121" t="s">
        <v>61</v>
      </c>
      <c r="AB25" s="121" t="s">
        <v>61</v>
      </c>
      <c r="AC25" s="121" t="s">
        <v>61</v>
      </c>
      <c r="AD25" s="120" t="s">
        <v>267</v>
      </c>
      <c r="AE25" s="120" t="s">
        <v>61</v>
      </c>
      <c r="AF25" s="117">
        <f>N25</f>
        <v>0</v>
      </c>
      <c r="AG25" s="120">
        <v>0</v>
      </c>
      <c r="AH25" s="121" t="e">
        <f>AG25/AF25</f>
        <v>#DIV/0!</v>
      </c>
      <c r="AI25" s="120" t="s">
        <v>61</v>
      </c>
      <c r="AJ25" s="120" t="s">
        <v>61</v>
      </c>
      <c r="AK25" s="117">
        <f>O25</f>
        <v>2</v>
      </c>
      <c r="AL25" s="141"/>
      <c r="AM25" s="121">
        <f>AL25/AK25</f>
        <v>0</v>
      </c>
      <c r="AN25" s="142"/>
      <c r="AO25" s="120"/>
      <c r="AP25" s="107" t="str">
        <f>G25</f>
        <v>Acciones de control u operativos en materia de ambiente, mineria y relaciones con los animales Realizados</v>
      </c>
      <c r="AQ25" s="117">
        <f>P25</f>
        <v>2</v>
      </c>
      <c r="AR25" s="143"/>
      <c r="AS25" s="144">
        <f>AR25/AQ25</f>
        <v>0</v>
      </c>
      <c r="AT25" s="142"/>
    </row>
    <row r="26" spans="1:46" s="108" customFormat="1" ht="193.5" customHeight="1" x14ac:dyDescent="0.2">
      <c r="A26" s="98">
        <v>1</v>
      </c>
      <c r="B26" s="99" t="s">
        <v>89</v>
      </c>
      <c r="C26" s="99" t="s">
        <v>90</v>
      </c>
      <c r="D26" s="99" t="s">
        <v>103</v>
      </c>
      <c r="E26" s="101">
        <v>7.4999999999999997E-2</v>
      </c>
      <c r="F26" s="114" t="s">
        <v>78</v>
      </c>
      <c r="G26" s="111" t="s">
        <v>104</v>
      </c>
      <c r="H26" s="99" t="s">
        <v>105</v>
      </c>
      <c r="I26" s="104" t="s">
        <v>106</v>
      </c>
      <c r="J26" s="104" t="s">
        <v>55</v>
      </c>
      <c r="K26" s="111" t="s">
        <v>104</v>
      </c>
      <c r="L26" s="104">
        <v>2</v>
      </c>
      <c r="M26" s="104">
        <v>2</v>
      </c>
      <c r="N26" s="104">
        <v>2</v>
      </c>
      <c r="O26" s="104"/>
      <c r="P26" s="115">
        <f>SUM(L26:O26)</f>
        <v>6</v>
      </c>
      <c r="Q26" s="107" t="s">
        <v>57</v>
      </c>
      <c r="R26" s="107" t="s">
        <v>107</v>
      </c>
      <c r="S26" s="107" t="s">
        <v>96</v>
      </c>
      <c r="T26" s="114" t="s">
        <v>259</v>
      </c>
      <c r="U26" s="116"/>
      <c r="V26" s="117">
        <f>L26</f>
        <v>2</v>
      </c>
      <c r="W26" s="120">
        <v>4</v>
      </c>
      <c r="X26" s="121">
        <v>1</v>
      </c>
      <c r="Y26" s="118" t="s">
        <v>254</v>
      </c>
      <c r="Z26" s="118" t="s">
        <v>255</v>
      </c>
      <c r="AA26" s="139">
        <f>M26</f>
        <v>2</v>
      </c>
      <c r="AB26" s="140">
        <v>4</v>
      </c>
      <c r="AC26" s="121">
        <v>1</v>
      </c>
      <c r="AD26" s="120" t="s">
        <v>270</v>
      </c>
      <c r="AE26" s="120" t="s">
        <v>271</v>
      </c>
      <c r="AF26" s="117">
        <f>N26</f>
        <v>2</v>
      </c>
      <c r="AG26" s="120">
        <v>4</v>
      </c>
      <c r="AH26" s="121">
        <f>AG26/AF26</f>
        <v>2</v>
      </c>
      <c r="AI26" s="120" t="s">
        <v>298</v>
      </c>
      <c r="AJ26" s="120" t="s">
        <v>293</v>
      </c>
      <c r="AK26" s="117">
        <f>O26</f>
        <v>0</v>
      </c>
      <c r="AL26" s="141"/>
      <c r="AM26" s="121" t="e">
        <f>AL26/AK26</f>
        <v>#DIV/0!</v>
      </c>
      <c r="AN26" s="142"/>
      <c r="AO26" s="120"/>
      <c r="AP26" s="107" t="str">
        <f>G26</f>
        <v>Actividades de prevención en materia de ambiente, minería y relaciones con los animales</v>
      </c>
      <c r="AQ26" s="117">
        <f>P26</f>
        <v>6</v>
      </c>
      <c r="AR26" s="143"/>
      <c r="AS26" s="144">
        <f>AR26/AQ26</f>
        <v>0</v>
      </c>
      <c r="AT26" s="119"/>
    </row>
    <row r="27" spans="1:46" s="108" customFormat="1" ht="211.5" customHeight="1" x14ac:dyDescent="0.2">
      <c r="A27" s="98">
        <v>1</v>
      </c>
      <c r="B27" s="99" t="s">
        <v>89</v>
      </c>
      <c r="C27" s="99" t="s">
        <v>90</v>
      </c>
      <c r="D27" s="99" t="s">
        <v>108</v>
      </c>
      <c r="E27" s="101">
        <v>0.15</v>
      </c>
      <c r="F27" s="114" t="s">
        <v>78</v>
      </c>
      <c r="G27" s="111" t="s">
        <v>109</v>
      </c>
      <c r="H27" s="111" t="s">
        <v>110</v>
      </c>
      <c r="I27" s="114" t="s">
        <v>106</v>
      </c>
      <c r="J27" s="114" t="s">
        <v>55</v>
      </c>
      <c r="K27" s="111" t="s">
        <v>111</v>
      </c>
      <c r="L27" s="115">
        <v>0</v>
      </c>
      <c r="M27" s="115">
        <v>5</v>
      </c>
      <c r="N27" s="115">
        <v>0</v>
      </c>
      <c r="O27" s="115">
        <v>5</v>
      </c>
      <c r="P27" s="115">
        <f>SUM(L27:O27)</f>
        <v>10</v>
      </c>
      <c r="Q27" s="107" t="s">
        <v>57</v>
      </c>
      <c r="R27" s="107" t="s">
        <v>107</v>
      </c>
      <c r="S27" s="107" t="s">
        <v>96</v>
      </c>
      <c r="T27" s="114" t="s">
        <v>260</v>
      </c>
      <c r="U27" s="107"/>
      <c r="V27" s="117">
        <f>L27</f>
        <v>0</v>
      </c>
      <c r="W27" s="120">
        <v>0</v>
      </c>
      <c r="X27" s="121" t="s">
        <v>61</v>
      </c>
      <c r="Y27" s="121" t="s">
        <v>61</v>
      </c>
      <c r="Z27" s="121" t="s">
        <v>61</v>
      </c>
      <c r="AA27" s="139">
        <f>M27</f>
        <v>5</v>
      </c>
      <c r="AB27" s="140">
        <v>5</v>
      </c>
      <c r="AC27" s="121">
        <f>AB27/AA27</f>
        <v>1</v>
      </c>
      <c r="AD27" s="120" t="s">
        <v>268</v>
      </c>
      <c r="AE27" s="120" t="s">
        <v>269</v>
      </c>
      <c r="AF27" s="117">
        <f>N27</f>
        <v>0</v>
      </c>
      <c r="AG27" s="120">
        <v>0</v>
      </c>
      <c r="AH27" s="121" t="s">
        <v>61</v>
      </c>
      <c r="AI27" s="120" t="s">
        <v>61</v>
      </c>
      <c r="AJ27" s="120" t="s">
        <v>61</v>
      </c>
      <c r="AK27" s="117">
        <f>O27</f>
        <v>5</v>
      </c>
      <c r="AL27" s="141"/>
      <c r="AM27" s="121">
        <f>AL27/AK27</f>
        <v>0</v>
      </c>
      <c r="AN27" s="142"/>
      <c r="AO27" s="120"/>
      <c r="AP27" s="107" t="str">
        <f>G27</f>
        <v>Actividades en materia de convivencia relacionados con articulos pirotécnicos y sustancias peligrosas Realizados</v>
      </c>
      <c r="AQ27" s="117">
        <f>P27</f>
        <v>10</v>
      </c>
      <c r="AR27" s="143"/>
      <c r="AS27" s="144">
        <f>AR27/AQ27</f>
        <v>0</v>
      </c>
      <c r="AT27" s="142"/>
    </row>
    <row r="28" spans="1:46" s="138" customFormat="1" ht="121.5" customHeight="1" x14ac:dyDescent="0.2">
      <c r="A28" s="98">
        <v>7</v>
      </c>
      <c r="B28" s="136" t="s">
        <v>112</v>
      </c>
      <c r="C28" s="136" t="s">
        <v>113</v>
      </c>
      <c r="D28" s="137" t="s">
        <v>114</v>
      </c>
      <c r="E28" s="101">
        <v>0.15</v>
      </c>
      <c r="F28" s="102" t="s">
        <v>78</v>
      </c>
      <c r="G28" s="137" t="s">
        <v>115</v>
      </c>
      <c r="H28" s="137" t="s">
        <v>116</v>
      </c>
      <c r="I28" s="103">
        <v>0.65</v>
      </c>
      <c r="J28" s="102" t="s">
        <v>117</v>
      </c>
      <c r="K28" s="102" t="s">
        <v>118</v>
      </c>
      <c r="L28" s="103">
        <v>1</v>
      </c>
      <c r="M28" s="103">
        <v>1</v>
      </c>
      <c r="N28" s="103">
        <v>1</v>
      </c>
      <c r="O28" s="103">
        <v>1</v>
      </c>
      <c r="P28" s="103">
        <v>1</v>
      </c>
      <c r="Q28" s="102" t="s">
        <v>57</v>
      </c>
      <c r="R28" s="102" t="s">
        <v>119</v>
      </c>
      <c r="S28" s="102" t="s">
        <v>96</v>
      </c>
      <c r="T28" s="102" t="s">
        <v>120</v>
      </c>
      <c r="U28" s="102"/>
      <c r="V28" s="103">
        <f t="shared" si="0"/>
        <v>1</v>
      </c>
      <c r="W28" s="156">
        <v>0.99</v>
      </c>
      <c r="X28" s="121">
        <f>W28/V28</f>
        <v>0.99</v>
      </c>
      <c r="Y28" s="157" t="s">
        <v>244</v>
      </c>
      <c r="Z28" s="157" t="s">
        <v>243</v>
      </c>
      <c r="AA28" s="155">
        <f t="shared" si="1"/>
        <v>1</v>
      </c>
      <c r="AB28" s="158">
        <v>0.99</v>
      </c>
      <c r="AC28" s="121">
        <f t="shared" si="8"/>
        <v>0.99</v>
      </c>
      <c r="AD28" s="159" t="s">
        <v>276</v>
      </c>
      <c r="AE28" s="159" t="s">
        <v>277</v>
      </c>
      <c r="AF28" s="103">
        <f t="shared" si="2"/>
        <v>1</v>
      </c>
      <c r="AG28" s="156">
        <v>1</v>
      </c>
      <c r="AH28" s="121">
        <f>AG28/AF28</f>
        <v>1</v>
      </c>
      <c r="AI28" s="159" t="s">
        <v>294</v>
      </c>
      <c r="AJ28" s="120">
        <v>0.99</v>
      </c>
      <c r="AK28" s="103">
        <f t="shared" si="3"/>
        <v>1</v>
      </c>
      <c r="AL28" s="156"/>
      <c r="AM28" s="121">
        <f t="shared" si="7"/>
        <v>0</v>
      </c>
      <c r="AN28" s="160"/>
      <c r="AO28" s="159"/>
      <c r="AP28" s="102" t="str">
        <f t="shared" si="4"/>
        <v>Porcentaje del lineamientos de gestión de TIC Impartidas por la DTI del nivel central Cumplidas</v>
      </c>
      <c r="AQ28" s="103">
        <f t="shared" si="5"/>
        <v>1</v>
      </c>
      <c r="AR28" s="158"/>
      <c r="AS28" s="144">
        <f t="shared" si="6"/>
        <v>0</v>
      </c>
      <c r="AT28" s="160"/>
    </row>
    <row r="29" spans="1:46" s="128" customFormat="1" ht="75" customHeight="1" x14ac:dyDescent="0.2">
      <c r="A29" s="122">
        <v>6</v>
      </c>
      <c r="B29" s="123" t="s">
        <v>70</v>
      </c>
      <c r="C29" s="123" t="s">
        <v>121</v>
      </c>
      <c r="D29" s="124" t="s">
        <v>122</v>
      </c>
      <c r="E29" s="125">
        <v>0.04</v>
      </c>
      <c r="F29" s="126" t="s">
        <v>123</v>
      </c>
      <c r="G29" s="129" t="s">
        <v>124</v>
      </c>
      <c r="H29" s="129" t="s">
        <v>125</v>
      </c>
      <c r="I29" s="126"/>
      <c r="J29" s="126" t="s">
        <v>55</v>
      </c>
      <c r="K29" s="129" t="s">
        <v>126</v>
      </c>
      <c r="L29" s="126">
        <v>0</v>
      </c>
      <c r="M29" s="126">
        <v>0</v>
      </c>
      <c r="N29" s="126">
        <v>1</v>
      </c>
      <c r="O29" s="126">
        <v>0</v>
      </c>
      <c r="P29" s="126">
        <f>+SUM(L29:O29)</f>
        <v>1</v>
      </c>
      <c r="Q29" s="126" t="s">
        <v>57</v>
      </c>
      <c r="R29" s="126" t="s">
        <v>127</v>
      </c>
      <c r="S29" s="126" t="s">
        <v>128</v>
      </c>
      <c r="T29" s="130" t="s">
        <v>129</v>
      </c>
      <c r="U29" s="126"/>
      <c r="V29" s="161">
        <f t="shared" si="0"/>
        <v>0</v>
      </c>
      <c r="W29" s="162">
        <v>0</v>
      </c>
      <c r="X29" s="131" t="s">
        <v>61</v>
      </c>
      <c r="Y29" s="131" t="s">
        <v>61</v>
      </c>
      <c r="Z29" s="131" t="s">
        <v>61</v>
      </c>
      <c r="AA29" s="131" t="s">
        <v>61</v>
      </c>
      <c r="AB29" s="131" t="s">
        <v>61</v>
      </c>
      <c r="AC29" s="131" t="s">
        <v>61</v>
      </c>
      <c r="AD29" s="131" t="s">
        <v>61</v>
      </c>
      <c r="AE29" s="131" t="s">
        <v>61</v>
      </c>
      <c r="AF29" s="161">
        <f t="shared" si="2"/>
        <v>1</v>
      </c>
      <c r="AG29" s="162">
        <v>1</v>
      </c>
      <c r="AH29" s="131">
        <f>AG29/AF29</f>
        <v>1</v>
      </c>
      <c r="AI29" s="162" t="s">
        <v>295</v>
      </c>
      <c r="AJ29" s="120" t="s">
        <v>296</v>
      </c>
      <c r="AK29" s="161">
        <f t="shared" si="3"/>
        <v>0</v>
      </c>
      <c r="AL29" s="163"/>
      <c r="AM29" s="131" t="s">
        <v>61</v>
      </c>
      <c r="AN29" s="164"/>
      <c r="AO29" s="162"/>
      <c r="AP29" s="126" t="str">
        <f t="shared" si="4"/>
        <v>Propuesta de buena práctica de gestión registrada  por proceso o Alcaldía Local en la herramienta de gestión del conocimiento (AGORA).</v>
      </c>
      <c r="AQ29" s="127">
        <f t="shared" si="5"/>
        <v>1</v>
      </c>
      <c r="AR29" s="165"/>
      <c r="AS29" s="132">
        <f t="shared" si="6"/>
        <v>0</v>
      </c>
      <c r="AT29" s="164"/>
    </row>
    <row r="30" spans="1:46" s="128" customFormat="1" ht="75" customHeight="1" x14ac:dyDescent="0.2">
      <c r="A30" s="122">
        <v>6</v>
      </c>
      <c r="B30" s="123" t="s">
        <v>70</v>
      </c>
      <c r="C30" s="123" t="s">
        <v>121</v>
      </c>
      <c r="D30" s="124" t="s">
        <v>130</v>
      </c>
      <c r="E30" s="125">
        <v>0.04</v>
      </c>
      <c r="F30" s="126" t="s">
        <v>123</v>
      </c>
      <c r="G30" s="129" t="s">
        <v>131</v>
      </c>
      <c r="H30" s="129" t="s">
        <v>253</v>
      </c>
      <c r="I30" s="126"/>
      <c r="J30" s="126" t="s">
        <v>117</v>
      </c>
      <c r="K30" s="129" t="s">
        <v>132</v>
      </c>
      <c r="L30" s="131">
        <v>1</v>
      </c>
      <c r="M30" s="131">
        <v>1</v>
      </c>
      <c r="N30" s="131">
        <v>1</v>
      </c>
      <c r="O30" s="131">
        <v>1</v>
      </c>
      <c r="P30" s="131">
        <v>1</v>
      </c>
      <c r="Q30" s="126" t="s">
        <v>57</v>
      </c>
      <c r="R30" s="126" t="s">
        <v>133</v>
      </c>
      <c r="S30" s="126" t="s">
        <v>128</v>
      </c>
      <c r="T30" s="126" t="s">
        <v>134</v>
      </c>
      <c r="U30" s="126"/>
      <c r="V30" s="127">
        <f t="shared" si="0"/>
        <v>1</v>
      </c>
      <c r="W30" s="163">
        <v>1</v>
      </c>
      <c r="X30" s="131">
        <f>W30/V30</f>
        <v>1</v>
      </c>
      <c r="Y30" s="166" t="s">
        <v>245</v>
      </c>
      <c r="Z30" s="166" t="s">
        <v>246</v>
      </c>
      <c r="AA30" s="167">
        <f t="shared" si="1"/>
        <v>1</v>
      </c>
      <c r="AB30" s="165">
        <v>1</v>
      </c>
      <c r="AC30" s="131">
        <f>AB30/AA30</f>
        <v>1</v>
      </c>
      <c r="AD30" s="162" t="s">
        <v>278</v>
      </c>
      <c r="AE30" s="162" t="s">
        <v>279</v>
      </c>
      <c r="AF30" s="127">
        <f t="shared" si="2"/>
        <v>1</v>
      </c>
      <c r="AG30" s="163">
        <v>1</v>
      </c>
      <c r="AH30" s="131">
        <f>AG30/AF30</f>
        <v>1</v>
      </c>
      <c r="AI30" s="159" t="s">
        <v>297</v>
      </c>
      <c r="AJ30" s="120">
        <v>1</v>
      </c>
      <c r="AK30" s="127">
        <f t="shared" si="3"/>
        <v>1</v>
      </c>
      <c r="AL30" s="163"/>
      <c r="AM30" s="131">
        <f>AL30/AK30</f>
        <v>0</v>
      </c>
      <c r="AN30" s="164"/>
      <c r="AO30" s="162"/>
      <c r="AP30" s="126" t="str">
        <f t="shared" si="4"/>
        <v>Acciones correctivas documentadas y vigentes</v>
      </c>
      <c r="AQ30" s="127">
        <f t="shared" si="5"/>
        <v>1</v>
      </c>
      <c r="AR30" s="165"/>
      <c r="AS30" s="132">
        <f t="shared" si="6"/>
        <v>0</v>
      </c>
      <c r="AT30" s="164"/>
    </row>
    <row r="31" spans="1:46" s="128" customFormat="1" ht="168.75" customHeight="1" x14ac:dyDescent="0.2">
      <c r="A31" s="122">
        <v>6</v>
      </c>
      <c r="B31" s="123" t="s">
        <v>70</v>
      </c>
      <c r="C31" s="123" t="s">
        <v>121</v>
      </c>
      <c r="D31" s="124" t="s">
        <v>135</v>
      </c>
      <c r="E31" s="125">
        <v>0.04</v>
      </c>
      <c r="F31" s="126" t="s">
        <v>123</v>
      </c>
      <c r="G31" s="124" t="s">
        <v>136</v>
      </c>
      <c r="H31" s="124" t="s">
        <v>137</v>
      </c>
      <c r="I31" s="126">
        <v>2</v>
      </c>
      <c r="J31" s="126" t="s">
        <v>55</v>
      </c>
      <c r="K31" s="124" t="s">
        <v>138</v>
      </c>
      <c r="L31" s="132">
        <v>0</v>
      </c>
      <c r="M31" s="132">
        <v>2</v>
      </c>
      <c r="N31" s="132">
        <v>0</v>
      </c>
      <c r="O31" s="132">
        <v>0</v>
      </c>
      <c r="P31" s="133">
        <v>2</v>
      </c>
      <c r="Q31" s="126" t="s">
        <v>57</v>
      </c>
      <c r="R31" s="126" t="s">
        <v>139</v>
      </c>
      <c r="S31" s="126" t="s">
        <v>128</v>
      </c>
      <c r="T31" s="126" t="s">
        <v>140</v>
      </c>
      <c r="U31" s="126"/>
      <c r="V31" s="131">
        <f t="shared" si="0"/>
        <v>0</v>
      </c>
      <c r="W31" s="131">
        <v>0</v>
      </c>
      <c r="X31" s="131" t="s">
        <v>61</v>
      </c>
      <c r="Y31" s="131" t="s">
        <v>61</v>
      </c>
      <c r="Z31" s="131" t="s">
        <v>61</v>
      </c>
      <c r="AA31" s="131">
        <v>1</v>
      </c>
      <c r="AB31" s="165">
        <v>1</v>
      </c>
      <c r="AC31" s="131">
        <v>1</v>
      </c>
      <c r="AD31" s="162" t="s">
        <v>280</v>
      </c>
      <c r="AE31" s="162" t="s">
        <v>281</v>
      </c>
      <c r="AF31" s="127">
        <f t="shared" si="2"/>
        <v>0</v>
      </c>
      <c r="AG31" s="162">
        <v>0</v>
      </c>
      <c r="AH31" s="131" t="s">
        <v>61</v>
      </c>
      <c r="AI31" s="162" t="s">
        <v>61</v>
      </c>
      <c r="AJ31" s="120" t="s">
        <v>61</v>
      </c>
      <c r="AK31" s="127">
        <f t="shared" si="3"/>
        <v>0</v>
      </c>
      <c r="AL31" s="163"/>
      <c r="AM31" s="131" t="s">
        <v>61</v>
      </c>
      <c r="AN31" s="164"/>
      <c r="AO31" s="162"/>
      <c r="AP31" s="126" t="str">
        <f t="shared" si="4"/>
        <v xml:space="preserve">Porcentaje de requerimientos ciudadanos con respuesta de fondo con corte a 31 de diciembre de 2018, según verificación efectuada por el proceso de Servicio a la Ciudadanía </v>
      </c>
      <c r="AQ31" s="127">
        <f t="shared" si="5"/>
        <v>2</v>
      </c>
      <c r="AR31" s="165"/>
      <c r="AS31" s="132">
        <f t="shared" si="6"/>
        <v>0</v>
      </c>
      <c r="AT31" s="164"/>
    </row>
    <row r="32" spans="1:46" s="128" customFormat="1" ht="293.25" customHeight="1" x14ac:dyDescent="0.2">
      <c r="A32" s="122">
        <v>6</v>
      </c>
      <c r="B32" s="123" t="s">
        <v>70</v>
      </c>
      <c r="C32" s="123" t="s">
        <v>121</v>
      </c>
      <c r="D32" s="124" t="s">
        <v>141</v>
      </c>
      <c r="E32" s="125">
        <v>0.04</v>
      </c>
      <c r="F32" s="126" t="s">
        <v>123</v>
      </c>
      <c r="G32" s="129" t="s">
        <v>142</v>
      </c>
      <c r="H32" s="124" t="s">
        <v>143</v>
      </c>
      <c r="I32" s="126">
        <v>0</v>
      </c>
      <c r="J32" s="126" t="s">
        <v>117</v>
      </c>
      <c r="K32" s="126" t="s">
        <v>144</v>
      </c>
      <c r="L32" s="127" t="s">
        <v>145</v>
      </c>
      <c r="M32" s="127">
        <v>0.7</v>
      </c>
      <c r="N32" s="127"/>
      <c r="O32" s="127">
        <v>0.7</v>
      </c>
      <c r="P32" s="127">
        <v>0.7</v>
      </c>
      <c r="Q32" s="126" t="s">
        <v>57</v>
      </c>
      <c r="R32" s="126" t="s">
        <v>146</v>
      </c>
      <c r="S32" s="126" t="s">
        <v>128</v>
      </c>
      <c r="T32" s="126" t="s">
        <v>147</v>
      </c>
      <c r="U32" s="126"/>
      <c r="V32" s="127">
        <v>0</v>
      </c>
      <c r="W32" s="163">
        <v>0</v>
      </c>
      <c r="X32" s="131" t="s">
        <v>61</v>
      </c>
      <c r="Y32" s="131" t="s">
        <v>61</v>
      </c>
      <c r="Z32" s="131" t="s">
        <v>61</v>
      </c>
      <c r="AA32" s="167">
        <f t="shared" si="1"/>
        <v>0.7</v>
      </c>
      <c r="AB32" s="165">
        <v>0.77</v>
      </c>
      <c r="AC32" s="131">
        <v>1</v>
      </c>
      <c r="AD32" s="162" t="s">
        <v>282</v>
      </c>
      <c r="AE32" s="162"/>
      <c r="AF32" s="127">
        <f t="shared" si="2"/>
        <v>0</v>
      </c>
      <c r="AG32" s="162">
        <v>0</v>
      </c>
      <c r="AH32" s="131" t="s">
        <v>61</v>
      </c>
      <c r="AI32" s="162" t="s">
        <v>61</v>
      </c>
      <c r="AJ32" s="120" t="s">
        <v>61</v>
      </c>
      <c r="AK32" s="127">
        <f t="shared" si="3"/>
        <v>0.7</v>
      </c>
      <c r="AL32" s="163"/>
      <c r="AM32" s="131">
        <f>AL32/AK32</f>
        <v>0</v>
      </c>
      <c r="AN32" s="164"/>
      <c r="AO32" s="162"/>
      <c r="AP32" s="126" t="str">
        <f t="shared" si="4"/>
        <v>Cumplimiento de criterios ambientales</v>
      </c>
      <c r="AQ32" s="127">
        <f t="shared" si="5"/>
        <v>0.7</v>
      </c>
      <c r="AR32" s="165"/>
      <c r="AS32" s="132">
        <f t="shared" si="6"/>
        <v>0</v>
      </c>
      <c r="AT32" s="164"/>
    </row>
    <row r="33" spans="1:46" s="128" customFormat="1" ht="108" customHeight="1" x14ac:dyDescent="0.2">
      <c r="A33" s="122">
        <v>6</v>
      </c>
      <c r="B33" s="123" t="s">
        <v>70</v>
      </c>
      <c r="C33" s="123" t="s">
        <v>121</v>
      </c>
      <c r="D33" s="124" t="s">
        <v>262</v>
      </c>
      <c r="E33" s="134">
        <v>0.04</v>
      </c>
      <c r="F33" s="126" t="s">
        <v>123</v>
      </c>
      <c r="G33" s="126" t="s">
        <v>148</v>
      </c>
      <c r="H33" s="129" t="s">
        <v>149</v>
      </c>
      <c r="I33" s="126" t="s">
        <v>106</v>
      </c>
      <c r="J33" s="126" t="s">
        <v>117</v>
      </c>
      <c r="K33" s="126" t="s">
        <v>150</v>
      </c>
      <c r="L33" s="127">
        <v>0</v>
      </c>
      <c r="M33" s="127">
        <v>0</v>
      </c>
      <c r="N33" s="127">
        <v>0</v>
      </c>
      <c r="O33" s="127">
        <v>0.8</v>
      </c>
      <c r="P33" s="127">
        <v>0.8</v>
      </c>
      <c r="Q33" s="126" t="s">
        <v>57</v>
      </c>
      <c r="R33" s="126" t="s">
        <v>146</v>
      </c>
      <c r="S33" s="126" t="s">
        <v>128</v>
      </c>
      <c r="T33" s="126" t="s">
        <v>146</v>
      </c>
      <c r="U33" s="126"/>
      <c r="V33" s="131" t="s">
        <v>61</v>
      </c>
      <c r="W33" s="131" t="s">
        <v>61</v>
      </c>
      <c r="X33" s="131" t="s">
        <v>61</v>
      </c>
      <c r="Y33" s="131" t="s">
        <v>61</v>
      </c>
      <c r="Z33" s="131" t="s">
        <v>61</v>
      </c>
      <c r="AA33" s="131" t="s">
        <v>61</v>
      </c>
      <c r="AB33" s="131" t="s">
        <v>61</v>
      </c>
      <c r="AC33" s="131" t="s">
        <v>61</v>
      </c>
      <c r="AD33" s="165" t="s">
        <v>61</v>
      </c>
      <c r="AE33" s="162" t="s">
        <v>61</v>
      </c>
      <c r="AF33" s="162" t="s">
        <v>61</v>
      </c>
      <c r="AG33" s="162" t="s">
        <v>61</v>
      </c>
      <c r="AH33" s="162" t="s">
        <v>61</v>
      </c>
      <c r="AI33" s="162" t="s">
        <v>61</v>
      </c>
      <c r="AJ33" s="162" t="s">
        <v>61</v>
      </c>
      <c r="AK33" s="127">
        <f t="shared" si="3"/>
        <v>0.8</v>
      </c>
      <c r="AL33" s="163"/>
      <c r="AM33" s="131">
        <f>AL33/AK33</f>
        <v>0</v>
      </c>
      <c r="AN33" s="164"/>
      <c r="AO33" s="162"/>
      <c r="AP33" s="126" t="str">
        <f t="shared" si="4"/>
        <v>Nivel de conocimientos de MIPG</v>
      </c>
      <c r="AQ33" s="127">
        <f t="shared" si="5"/>
        <v>0.8</v>
      </c>
      <c r="AR33" s="165"/>
      <c r="AS33" s="132">
        <f t="shared" si="6"/>
        <v>0</v>
      </c>
      <c r="AT33" s="164"/>
    </row>
    <row r="34" spans="1:46" ht="55.5" customHeight="1" thickBot="1" x14ac:dyDescent="0.3">
      <c r="A34" s="64"/>
      <c r="B34" s="226" t="s">
        <v>151</v>
      </c>
      <c r="C34" s="227"/>
      <c r="D34" s="227"/>
      <c r="E34" s="88">
        <f>SUM(E18:E33)</f>
        <v>1.0000000000000002</v>
      </c>
      <c r="F34" s="75"/>
      <c r="G34" s="76"/>
      <c r="H34" s="77"/>
      <c r="I34" s="77"/>
      <c r="J34" s="77"/>
      <c r="K34" s="77"/>
      <c r="L34" s="77"/>
      <c r="M34" s="77"/>
      <c r="N34" s="77"/>
      <c r="O34" s="77"/>
      <c r="P34" s="52"/>
      <c r="Q34" s="77"/>
      <c r="R34" s="77"/>
      <c r="S34" s="77"/>
      <c r="T34" s="77"/>
      <c r="U34" s="77"/>
      <c r="V34" s="213" t="s">
        <v>152</v>
      </c>
      <c r="W34" s="213"/>
      <c r="X34" s="145">
        <f>AVERAGE(X18:X33)</f>
        <v>0.998</v>
      </c>
      <c r="Y34" s="146"/>
      <c r="Z34" s="77"/>
      <c r="AA34" s="212" t="s">
        <v>153</v>
      </c>
      <c r="AB34" s="212"/>
      <c r="AC34" s="145">
        <f>AVERAGE(AC18:AC33)</f>
        <v>0.87358974358974362</v>
      </c>
      <c r="AD34" s="146"/>
      <c r="AE34" s="77"/>
      <c r="AF34" s="213" t="s">
        <v>154</v>
      </c>
      <c r="AG34" s="213"/>
      <c r="AH34" s="146">
        <f>AVERAGE(AH18:AH23)</f>
        <v>110.1375</v>
      </c>
      <c r="AI34" s="146"/>
      <c r="AJ34" s="147"/>
      <c r="AK34" s="214" t="s">
        <v>155</v>
      </c>
      <c r="AL34" s="214"/>
      <c r="AM34" s="146">
        <f>AVERAGE(AM18:AM23)</f>
        <v>0</v>
      </c>
      <c r="AN34" s="146"/>
      <c r="AO34" s="201" t="s">
        <v>156</v>
      </c>
      <c r="AP34" s="202"/>
      <c r="AQ34" s="203"/>
      <c r="AR34" s="148">
        <f>AVERAGE(AS18:AS33)</f>
        <v>0</v>
      </c>
      <c r="AS34" s="148"/>
      <c r="AT34" s="149"/>
    </row>
    <row r="35" spans="1:46" ht="15.75" customHeight="1" x14ac:dyDescent="0.25">
      <c r="A35" s="3"/>
      <c r="B35" s="6"/>
      <c r="C35" s="6"/>
      <c r="D35" s="68"/>
      <c r="E35" s="81"/>
      <c r="F35" s="6"/>
      <c r="G35" s="6"/>
      <c r="H35" s="7"/>
      <c r="I35" s="7"/>
      <c r="J35" s="7"/>
      <c r="K35" s="7"/>
      <c r="L35" s="7"/>
      <c r="M35" s="7"/>
      <c r="N35" s="7"/>
      <c r="O35" s="7"/>
      <c r="P35" s="7"/>
      <c r="Q35" s="7"/>
      <c r="R35" s="7"/>
      <c r="S35" s="1"/>
      <c r="T35" s="1"/>
      <c r="U35" s="1"/>
      <c r="V35" s="192"/>
      <c r="W35" s="192"/>
      <c r="X35" s="47"/>
      <c r="Y35" s="10"/>
      <c r="Z35" s="10"/>
      <c r="AA35" s="192"/>
      <c r="AB35" s="192"/>
      <c r="AC35" s="47"/>
      <c r="AD35" s="10"/>
      <c r="AE35" s="10"/>
      <c r="AF35" s="192"/>
      <c r="AG35" s="192"/>
      <c r="AH35" s="47"/>
      <c r="AI35" s="10"/>
      <c r="AJ35" s="10"/>
      <c r="AK35" s="192"/>
      <c r="AL35" s="192"/>
      <c r="AM35" s="47"/>
      <c r="AN35" s="10"/>
      <c r="AO35" s="10"/>
      <c r="AP35" s="192"/>
      <c r="AQ35" s="192"/>
      <c r="AR35" s="192"/>
      <c r="AS35" s="47"/>
      <c r="AT35" s="10"/>
    </row>
    <row r="36" spans="1:46" ht="15.75" customHeight="1" thickBot="1" x14ac:dyDescent="0.3">
      <c r="A36" s="3"/>
      <c r="B36" s="6"/>
      <c r="C36" s="6"/>
      <c r="D36" s="68"/>
      <c r="E36" s="81"/>
      <c r="F36" s="6"/>
      <c r="G36" s="6"/>
      <c r="H36" s="7"/>
      <c r="I36" s="7"/>
      <c r="J36" s="7"/>
      <c r="K36" s="7"/>
      <c r="L36" s="7"/>
      <c r="M36" s="7"/>
      <c r="N36" s="7"/>
      <c r="O36" s="7"/>
      <c r="P36" s="7"/>
      <c r="Q36" s="7"/>
      <c r="R36" s="7"/>
      <c r="S36" s="1"/>
      <c r="T36" s="1"/>
      <c r="U36" s="1"/>
      <c r="V36" s="192"/>
      <c r="W36" s="192"/>
      <c r="X36" s="50"/>
      <c r="Y36" s="10"/>
      <c r="Z36" s="10"/>
      <c r="AA36" s="192"/>
      <c r="AB36" s="192"/>
      <c r="AC36" s="50"/>
      <c r="AD36" s="10"/>
      <c r="AE36" s="10"/>
      <c r="AF36" s="192"/>
      <c r="AG36" s="192"/>
      <c r="AH36" s="51"/>
      <c r="AI36" s="10"/>
      <c r="AJ36" s="10"/>
      <c r="AK36" s="192"/>
      <c r="AL36" s="192"/>
      <c r="AM36" s="51"/>
      <c r="AN36" s="10"/>
      <c r="AO36" s="10"/>
      <c r="AP36" s="192"/>
      <c r="AQ36" s="192"/>
      <c r="AR36" s="192"/>
      <c r="AS36" s="51"/>
      <c r="AT36" s="10"/>
    </row>
    <row r="37" spans="1:46" ht="29.25" customHeight="1" x14ac:dyDescent="0.25">
      <c r="A37" s="3"/>
      <c r="B37" s="231" t="s">
        <v>157</v>
      </c>
      <c r="C37" s="232"/>
      <c r="D37" s="233"/>
      <c r="E37" s="82"/>
      <c r="F37" s="188" t="s">
        <v>158</v>
      </c>
      <c r="G37" s="189"/>
      <c r="H37" s="189"/>
      <c r="I37" s="190"/>
      <c r="J37" s="188" t="s">
        <v>159</v>
      </c>
      <c r="K37" s="189"/>
      <c r="L37" s="189"/>
      <c r="M37" s="189"/>
      <c r="N37" s="189"/>
      <c r="O37" s="189"/>
      <c r="P37" s="190"/>
      <c r="Q37" s="7"/>
      <c r="R37" s="7"/>
      <c r="S37" s="1"/>
      <c r="T37" s="1"/>
      <c r="U37" s="1"/>
      <c r="V37" s="192"/>
      <c r="W37" s="192"/>
      <c r="X37" s="50"/>
      <c r="Y37" s="10"/>
      <c r="Z37" s="10"/>
      <c r="AA37" s="192"/>
      <c r="AB37" s="192"/>
      <c r="AC37" s="50"/>
      <c r="AD37" s="10"/>
      <c r="AE37" s="10"/>
      <c r="AF37" s="192"/>
      <c r="AG37" s="192"/>
      <c r="AH37" s="51"/>
      <c r="AI37" s="10"/>
      <c r="AJ37" s="10"/>
      <c r="AK37" s="192"/>
      <c r="AL37" s="192"/>
      <c r="AM37" s="51"/>
      <c r="AN37" s="10"/>
      <c r="AO37" s="10"/>
      <c r="AP37" s="192"/>
      <c r="AQ37" s="192"/>
      <c r="AR37" s="192"/>
      <c r="AS37" s="51"/>
      <c r="AT37" s="10"/>
    </row>
    <row r="38" spans="1:46" ht="51" customHeight="1" x14ac:dyDescent="0.25">
      <c r="A38" s="3"/>
      <c r="B38" s="216" t="s">
        <v>160</v>
      </c>
      <c r="C38" s="217"/>
      <c r="D38" s="69"/>
      <c r="E38" s="83"/>
      <c r="F38" s="228" t="s">
        <v>160</v>
      </c>
      <c r="G38" s="229"/>
      <c r="H38" s="229"/>
      <c r="I38" s="230"/>
      <c r="J38" s="228" t="s">
        <v>160</v>
      </c>
      <c r="K38" s="229"/>
      <c r="L38" s="229"/>
      <c r="M38" s="229"/>
      <c r="N38" s="229"/>
      <c r="O38" s="229"/>
      <c r="P38" s="230"/>
      <c r="Q38" s="7"/>
      <c r="R38" s="7"/>
      <c r="S38" s="1"/>
      <c r="T38" s="1"/>
      <c r="U38" s="1"/>
      <c r="V38" s="218"/>
      <c r="W38" s="218"/>
      <c r="X38" s="47"/>
      <c r="Y38" s="10"/>
      <c r="Z38" s="10"/>
      <c r="AA38" s="218"/>
      <c r="AB38" s="218"/>
      <c r="AC38" s="47"/>
      <c r="AD38" s="10"/>
      <c r="AE38" s="10"/>
      <c r="AF38" s="218"/>
      <c r="AG38" s="218"/>
      <c r="AH38" s="47"/>
      <c r="AI38" s="10"/>
      <c r="AJ38" s="10"/>
      <c r="AK38" s="218"/>
      <c r="AL38" s="218"/>
      <c r="AM38" s="47"/>
      <c r="AN38" s="10"/>
      <c r="AO38" s="10"/>
      <c r="AP38" s="218"/>
      <c r="AQ38" s="218"/>
      <c r="AR38" s="218"/>
      <c r="AS38" s="47"/>
      <c r="AT38" s="10"/>
    </row>
    <row r="39" spans="1:46" ht="30" customHeight="1" x14ac:dyDescent="0.25">
      <c r="A39" s="3"/>
      <c r="B39" s="186"/>
      <c r="C39" s="187"/>
      <c r="D39" s="69"/>
      <c r="E39" s="84"/>
      <c r="F39" s="188"/>
      <c r="G39" s="189"/>
      <c r="H39" s="188"/>
      <c r="I39" s="189"/>
      <c r="J39" s="188"/>
      <c r="K39" s="189"/>
      <c r="L39" s="189"/>
      <c r="M39" s="189"/>
      <c r="N39" s="189"/>
      <c r="O39" s="189"/>
      <c r="P39" s="190"/>
      <c r="Q39" s="7"/>
      <c r="R39" s="7"/>
      <c r="S39" s="1"/>
      <c r="T39" s="1"/>
      <c r="U39" s="1"/>
      <c r="V39" s="1"/>
      <c r="W39" s="1"/>
      <c r="X39" s="8"/>
      <c r="Y39" s="1"/>
      <c r="Z39" s="1"/>
      <c r="AA39" s="1"/>
      <c r="AB39" s="1"/>
      <c r="AC39" s="8"/>
      <c r="AD39" s="1"/>
      <c r="AE39" s="1"/>
      <c r="AF39" s="1"/>
      <c r="AG39" s="1"/>
      <c r="AH39" s="8"/>
      <c r="AI39" s="1"/>
      <c r="AJ39" s="1"/>
      <c r="AK39" s="1"/>
      <c r="AL39" s="1"/>
      <c r="AM39" s="8"/>
      <c r="AN39" s="1"/>
      <c r="AO39" s="1"/>
      <c r="AP39" s="1"/>
      <c r="AQ39" s="1"/>
      <c r="AR39" s="1"/>
      <c r="AS39" s="8"/>
      <c r="AT39" s="1"/>
    </row>
    <row r="40" spans="1:46" x14ac:dyDescent="0.25">
      <c r="A40" s="3"/>
      <c r="B40" s="186"/>
      <c r="C40" s="187"/>
      <c r="D40" s="69"/>
      <c r="E40" s="84"/>
      <c r="F40" s="188"/>
      <c r="G40" s="189"/>
      <c r="H40" s="189"/>
      <c r="I40" s="190"/>
      <c r="J40" s="186"/>
      <c r="K40" s="187"/>
      <c r="L40" s="187"/>
      <c r="M40" s="187"/>
      <c r="N40" s="187"/>
      <c r="O40" s="187"/>
      <c r="P40" s="191"/>
      <c r="Q40" s="7"/>
      <c r="R40" s="7"/>
      <c r="S40" s="1"/>
      <c r="T40" s="1"/>
      <c r="U40" s="1"/>
      <c r="V40" s="1"/>
      <c r="W40" s="1"/>
      <c r="X40" s="8"/>
      <c r="Y40" s="1"/>
      <c r="Z40" s="1"/>
      <c r="AA40" s="1"/>
      <c r="AB40" s="1"/>
      <c r="AC40" s="8"/>
      <c r="AD40" s="1"/>
      <c r="AE40" s="1"/>
      <c r="AF40" s="1"/>
      <c r="AG40" s="1"/>
      <c r="AH40" s="8"/>
      <c r="AI40" s="1"/>
      <c r="AJ40" s="1"/>
      <c r="AK40" s="1"/>
      <c r="AL40" s="1"/>
      <c r="AM40" s="8"/>
      <c r="AN40" s="1"/>
      <c r="AO40" s="1"/>
      <c r="AP40" s="1"/>
      <c r="AQ40" s="1"/>
      <c r="AR40" s="1"/>
      <c r="AS40" s="8"/>
      <c r="AT40" s="1"/>
    </row>
    <row r="45" spans="1:46" ht="48.75" customHeight="1" x14ac:dyDescent="0.25">
      <c r="A45" s="48"/>
    </row>
  </sheetData>
  <sheetProtection algorithmName="SHA-512" hashValue="E81jtIDjlAgah216BGcH+8VVed+AOTTzUv3SOod0DjV4Pxqwi0+TralWYFf6yqm+ID7R9hNT63larxCyM+8NKQ==" saltValue="6toMun4oPBXqwXEaPmRA5w==" spinCount="100000" sheet="1" objects="1" scenarios="1"/>
  <mergeCells count="155">
    <mergeCell ref="AK5:AN5"/>
    <mergeCell ref="I6:L6"/>
    <mergeCell ref="M6:P6"/>
    <mergeCell ref="Q6:T6"/>
    <mergeCell ref="U6:X6"/>
    <mergeCell ref="Y6:AB6"/>
    <mergeCell ref="AC6:AF6"/>
    <mergeCell ref="AG6:AJ6"/>
    <mergeCell ref="AK6:AN6"/>
    <mergeCell ref="A1:H1"/>
    <mergeCell ref="A2:H2"/>
    <mergeCell ref="I9:L9"/>
    <mergeCell ref="M9:P9"/>
    <mergeCell ref="Q9:T9"/>
    <mergeCell ref="U9:X9"/>
    <mergeCell ref="Y9:AB9"/>
    <mergeCell ref="I7:L7"/>
    <mergeCell ref="M7:P7"/>
    <mergeCell ref="Q7:T7"/>
    <mergeCell ref="U7:X7"/>
    <mergeCell ref="Y7:AB7"/>
    <mergeCell ref="C3:H3"/>
    <mergeCell ref="E4:H4"/>
    <mergeCell ref="E5:H5"/>
    <mergeCell ref="E6:H6"/>
    <mergeCell ref="E7:H7"/>
    <mergeCell ref="E8:H8"/>
    <mergeCell ref="E9:H9"/>
    <mergeCell ref="AK3:AN3"/>
    <mergeCell ref="I4:L4"/>
    <mergeCell ref="M4:P4"/>
    <mergeCell ref="Q4:T4"/>
    <mergeCell ref="U4:X4"/>
    <mergeCell ref="Y4:AB4"/>
    <mergeCell ref="AC4:AF4"/>
    <mergeCell ref="AG4:AJ4"/>
    <mergeCell ref="AK4:AN4"/>
    <mergeCell ref="I3:L3"/>
    <mergeCell ref="M3:P3"/>
    <mergeCell ref="Q3:T3"/>
    <mergeCell ref="U3:X3"/>
    <mergeCell ref="Y3:AB3"/>
    <mergeCell ref="AC3:AF3"/>
    <mergeCell ref="AG3:AJ3"/>
    <mergeCell ref="AC1:AF1"/>
    <mergeCell ref="AG1:AJ1"/>
    <mergeCell ref="AK1:AN1"/>
    <mergeCell ref="I2:L2"/>
    <mergeCell ref="M2:P2"/>
    <mergeCell ref="Q2:T2"/>
    <mergeCell ref="U2:X2"/>
    <mergeCell ref="Y2:AB2"/>
    <mergeCell ref="AC2:AF2"/>
    <mergeCell ref="AG2:AJ2"/>
    <mergeCell ref="AK2:AN2"/>
    <mergeCell ref="I1:L1"/>
    <mergeCell ref="M1:P1"/>
    <mergeCell ref="Q1:T1"/>
    <mergeCell ref="U1:X1"/>
    <mergeCell ref="Y1:AB1"/>
    <mergeCell ref="A13:B15"/>
    <mergeCell ref="AA35:AB35"/>
    <mergeCell ref="AA38:AB38"/>
    <mergeCell ref="AF38:AG38"/>
    <mergeCell ref="C16:C17"/>
    <mergeCell ref="B34:D34"/>
    <mergeCell ref="F38:I38"/>
    <mergeCell ref="V38:W38"/>
    <mergeCell ref="V36:W36"/>
    <mergeCell ref="B37:D37"/>
    <mergeCell ref="J38:P38"/>
    <mergeCell ref="V35:W35"/>
    <mergeCell ref="F37:I37"/>
    <mergeCell ref="J37:P37"/>
    <mergeCell ref="V37:W37"/>
    <mergeCell ref="AA37:AB37"/>
    <mergeCell ref="AF37:AG37"/>
    <mergeCell ref="AF35:AG35"/>
    <mergeCell ref="AF14:AJ14"/>
    <mergeCell ref="V14:Z14"/>
    <mergeCell ref="J39:P39"/>
    <mergeCell ref="B38:C38"/>
    <mergeCell ref="F39:G39"/>
    <mergeCell ref="H39:I39"/>
    <mergeCell ref="B39:C39"/>
    <mergeCell ref="AF36:AG36"/>
    <mergeCell ref="AA36:AB36"/>
    <mergeCell ref="AK38:AL38"/>
    <mergeCell ref="AP37:AR37"/>
    <mergeCell ref="AP38:AR38"/>
    <mergeCell ref="AP36:AR36"/>
    <mergeCell ref="AK36:AL36"/>
    <mergeCell ref="AK35:AL35"/>
    <mergeCell ref="AP35:AR35"/>
    <mergeCell ref="AA34:AB34"/>
    <mergeCell ref="V34:W34"/>
    <mergeCell ref="AF34:AG34"/>
    <mergeCell ref="AK34:AL34"/>
    <mergeCell ref="AK15:AL15"/>
    <mergeCell ref="AM15:AM16"/>
    <mergeCell ref="AC15:AC16"/>
    <mergeCell ref="AD15:AD16"/>
    <mergeCell ref="AE15:AE16"/>
    <mergeCell ref="AF15:AG15"/>
    <mergeCell ref="AP15:AR15"/>
    <mergeCell ref="AO15:AO16"/>
    <mergeCell ref="AK13:AO13"/>
    <mergeCell ref="AP13:AT13"/>
    <mergeCell ref="B40:C40"/>
    <mergeCell ref="F40:I40"/>
    <mergeCell ref="J40:P40"/>
    <mergeCell ref="AK37:AL37"/>
    <mergeCell ref="V15:W15"/>
    <mergeCell ref="X15:X16"/>
    <mergeCell ref="Y15:Y16"/>
    <mergeCell ref="D15:S15"/>
    <mergeCell ref="Z15:Z16"/>
    <mergeCell ref="AA15:AB15"/>
    <mergeCell ref="AH15:AH16"/>
    <mergeCell ref="AI15:AI16"/>
    <mergeCell ref="AJ15:AJ16"/>
    <mergeCell ref="AO34:AQ34"/>
    <mergeCell ref="AS15:AS16"/>
    <mergeCell ref="AT15:AT16"/>
    <mergeCell ref="AN15:AN16"/>
    <mergeCell ref="AK14:AO14"/>
    <mergeCell ref="AP14:AT14"/>
    <mergeCell ref="AF13:AJ13"/>
    <mergeCell ref="V13:Z13"/>
    <mergeCell ref="AA13:AE13"/>
    <mergeCell ref="AP7:AT7"/>
    <mergeCell ref="AK11:AL11"/>
    <mergeCell ref="V11:W11"/>
    <mergeCell ref="AP9:AT9"/>
    <mergeCell ref="AP11:AR11"/>
    <mergeCell ref="AC7:AF7"/>
    <mergeCell ref="AG7:AJ7"/>
    <mergeCell ref="AK7:AN7"/>
    <mergeCell ref="AC9:AF9"/>
    <mergeCell ref="AG9:AJ9"/>
    <mergeCell ref="AA11:AB11"/>
    <mergeCell ref="AK9:AN9"/>
    <mergeCell ref="D11:K11"/>
    <mergeCell ref="D10:S10"/>
    <mergeCell ref="L11:O11"/>
    <mergeCell ref="D13:U14"/>
    <mergeCell ref="AF11:AG11"/>
    <mergeCell ref="AA14:AE14"/>
    <mergeCell ref="I5:L5"/>
    <mergeCell ref="M5:P5"/>
    <mergeCell ref="Q5:T5"/>
    <mergeCell ref="U5:X5"/>
    <mergeCell ref="Y5:AB5"/>
    <mergeCell ref="AC5:AF5"/>
    <mergeCell ref="AG5:AJ5"/>
  </mergeCells>
  <conditionalFormatting sqref="AH37:AH38 AM37:AM38 AS37:AS38 AC37:AC38 X37:X38 X34:Y34 AC34:AD34 AH34:AI34 AN34 AR34:AT34 AM18 AM35 X18:X35 AH18:AH35 AS18:AS35 X18:Z18 X20:Z21 X24:Z25 X27:Z27 X29:Z29 AC29:AE29 X32:Z33 AC18:AC35 V33:X33">
    <cfRule type="containsText" dxfId="51" priority="319" operator="containsText" text="N/A">
      <formula>NOT(ISERROR(SEARCH("N/A",V18)))</formula>
    </cfRule>
    <cfRule type="cellIs" dxfId="50" priority="320" operator="between">
      <formula>#REF!</formula>
      <formula>#REF!</formula>
    </cfRule>
    <cfRule type="cellIs" dxfId="49" priority="321" operator="between">
      <formula>#REF!</formula>
      <formula>#REF!</formula>
    </cfRule>
    <cfRule type="cellIs" dxfId="48" priority="322" operator="between">
      <formula>#REF!</formula>
      <formula>#REF!</formula>
    </cfRule>
  </conditionalFormatting>
  <conditionalFormatting sqref="AH38 AH35 AM38 AM35 AS38 AS35 AC38 AC35 X38 X35">
    <cfRule type="containsText" dxfId="47" priority="383" operator="containsText" text="N/A">
      <formula>NOT(ISERROR(SEARCH("N/A",X35)))</formula>
    </cfRule>
    <cfRule type="cellIs" dxfId="46" priority="384" operator="between">
      <formula>$B$14</formula>
      <formula>#REF!</formula>
    </cfRule>
    <cfRule type="cellIs" dxfId="45" priority="385" operator="between">
      <formula>$B$12</formula>
      <formula>#REF!</formula>
    </cfRule>
    <cfRule type="cellIs" dxfId="44" priority="386" operator="between">
      <formula>#REF!</formula>
      <formula>#REF!</formula>
    </cfRule>
  </conditionalFormatting>
  <conditionalFormatting sqref="AS35 AH35 AH38 AM35 AM38 AS38 AC35 AC38 X35 X38">
    <cfRule type="containsText" dxfId="43" priority="423" operator="containsText" text="N/A">
      <formula>NOT(ISERROR(SEARCH("N/A",X35)))</formula>
    </cfRule>
    <cfRule type="cellIs" dxfId="42" priority="424" operator="between">
      <formula>#REF!</formula>
      <formula>#REF!</formula>
    </cfRule>
    <cfRule type="cellIs" dxfId="41" priority="425" operator="between">
      <formula>$B$12</formula>
      <formula>#REF!</formula>
    </cfRule>
    <cfRule type="cellIs" dxfId="40" priority="426" operator="between">
      <formula>#REF!</formula>
      <formula>#REF!</formula>
    </cfRule>
  </conditionalFormatting>
  <conditionalFormatting sqref="Y34">
    <cfRule type="colorScale" priority="98">
      <colorScale>
        <cfvo type="min"/>
        <cfvo type="percentile" val="50"/>
        <cfvo type="max"/>
        <color rgb="FFF8696B"/>
        <color rgb="FFFFEB84"/>
        <color rgb="FF63BE7B"/>
      </colorScale>
    </cfRule>
  </conditionalFormatting>
  <conditionalFormatting sqref="AD34">
    <cfRule type="colorScale" priority="97">
      <colorScale>
        <cfvo type="min"/>
        <cfvo type="percentile" val="50"/>
        <cfvo type="max"/>
        <color rgb="FFF8696B"/>
        <color rgb="FFFFEB84"/>
        <color rgb="FF63BE7B"/>
      </colorScale>
    </cfRule>
  </conditionalFormatting>
  <conditionalFormatting sqref="AI34">
    <cfRule type="colorScale" priority="96">
      <colorScale>
        <cfvo type="min"/>
        <cfvo type="percentile" val="50"/>
        <cfvo type="max"/>
        <color rgb="FFF8696B"/>
        <color rgb="FFFFEB84"/>
        <color rgb="FF63BE7B"/>
      </colorScale>
    </cfRule>
  </conditionalFormatting>
  <conditionalFormatting sqref="AN34">
    <cfRule type="colorScale" priority="95">
      <colorScale>
        <cfvo type="min"/>
        <cfvo type="percentile" val="50"/>
        <cfvo type="max"/>
        <color rgb="FFF8696B"/>
        <color rgb="FFFFEB84"/>
        <color rgb="FF63BE7B"/>
      </colorScale>
    </cfRule>
  </conditionalFormatting>
  <conditionalFormatting sqref="AS34">
    <cfRule type="colorScale" priority="94">
      <colorScale>
        <cfvo type="min"/>
        <cfvo type="percentile" val="50"/>
        <cfvo type="max"/>
        <color rgb="FFF8696B"/>
        <color rgb="FFFFEB84"/>
        <color rgb="FF63BE7B"/>
      </colorScale>
    </cfRule>
  </conditionalFormatting>
  <conditionalFormatting sqref="X34">
    <cfRule type="colorScale" priority="85">
      <colorScale>
        <cfvo type="min"/>
        <cfvo type="percentile" val="50"/>
        <cfvo type="max"/>
        <color rgb="FFF8696B"/>
        <color rgb="FFFFEB84"/>
        <color rgb="FF63BE7B"/>
      </colorScale>
    </cfRule>
  </conditionalFormatting>
  <conditionalFormatting sqref="AC34">
    <cfRule type="colorScale" priority="76">
      <colorScale>
        <cfvo type="min"/>
        <cfvo type="percentile" val="50"/>
        <cfvo type="max"/>
        <color rgb="FFF8696B"/>
        <color rgb="FFFFEB84"/>
        <color rgb="FF63BE7B"/>
      </colorScale>
    </cfRule>
  </conditionalFormatting>
  <conditionalFormatting sqref="AH34">
    <cfRule type="colorScale" priority="67">
      <colorScale>
        <cfvo type="min"/>
        <cfvo type="percentile" val="50"/>
        <cfvo type="max"/>
        <color rgb="FFF8696B"/>
        <color rgb="FFFFEB84"/>
        <color rgb="FF63BE7B"/>
      </colorScale>
    </cfRule>
  </conditionalFormatting>
  <conditionalFormatting sqref="AR34">
    <cfRule type="colorScale" priority="46">
      <colorScale>
        <cfvo type="min"/>
        <cfvo type="percentile" val="50"/>
        <cfvo type="max"/>
        <color rgb="FF63BE7B"/>
        <color rgb="FFFFEB84"/>
        <color rgb="FFF8696B"/>
      </colorScale>
    </cfRule>
  </conditionalFormatting>
  <conditionalFormatting sqref="AM18">
    <cfRule type="iconSet" priority="1557">
      <iconSet iconSet="4Arrows">
        <cfvo type="percent" val="0"/>
        <cfvo type="percent" val="25"/>
        <cfvo type="percent" val="50"/>
        <cfvo type="percent" val="75"/>
      </iconSet>
    </cfRule>
  </conditionalFormatting>
  <conditionalFormatting sqref="AM34">
    <cfRule type="containsText" dxfId="39" priority="38" operator="containsText" text="N/A">
      <formula>NOT(ISERROR(SEARCH("N/A",AM34)))</formula>
    </cfRule>
    <cfRule type="cellIs" dxfId="38" priority="39" operator="between">
      <formula>#REF!</formula>
      <formula>#REF!</formula>
    </cfRule>
    <cfRule type="cellIs" dxfId="37" priority="40" operator="between">
      <formula>#REF!</formula>
      <formula>#REF!</formula>
    </cfRule>
    <cfRule type="cellIs" dxfId="36" priority="41" operator="between">
      <formula>#REF!</formula>
      <formula>#REF!</formula>
    </cfRule>
  </conditionalFormatting>
  <conditionalFormatting sqref="AM34">
    <cfRule type="colorScale" priority="37">
      <colorScale>
        <cfvo type="min"/>
        <cfvo type="percentile" val="50"/>
        <cfvo type="max"/>
        <color rgb="FFF8696B"/>
        <color rgb="FFFFEB84"/>
        <color rgb="FF63BE7B"/>
      </colorScale>
    </cfRule>
  </conditionalFormatting>
  <conditionalFormatting sqref="AR18:AR33">
    <cfRule type="colorScale" priority="1592">
      <colorScale>
        <cfvo type="num" val="0.45"/>
        <cfvo type="percent" val="0.65"/>
        <cfvo type="percent" val="100"/>
        <color rgb="FFF8696B"/>
        <color rgb="FFFFEB84"/>
        <color rgb="FF63BE7B"/>
      </colorScale>
    </cfRule>
  </conditionalFormatting>
  <conditionalFormatting sqref="AR19:AR34">
    <cfRule type="colorScale" priority="1594">
      <colorScale>
        <cfvo type="num" val="0.45"/>
        <cfvo type="percent" val="0.65"/>
        <cfvo type="percent" val="100"/>
        <color rgb="FFF8696B"/>
        <color rgb="FFFFEB84"/>
        <color rgb="FF63BE7B"/>
      </colorScale>
    </cfRule>
  </conditionalFormatting>
  <conditionalFormatting sqref="AD33">
    <cfRule type="containsText" dxfId="35" priority="33" operator="containsText" text="N/A">
      <formula>NOT(ISERROR(SEARCH("N/A",AD33)))</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Y31">
    <cfRule type="containsText" dxfId="31" priority="29" operator="containsText" text="N/A">
      <formula>NOT(ISERROR(SEARCH("N/A",Y31)))</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Z31">
    <cfRule type="containsText" dxfId="27" priority="25" operator="containsText" text="N/A">
      <formula>NOT(ISERROR(SEARCH("N/A",Z31)))</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B29">
    <cfRule type="containsText" dxfId="23" priority="21" operator="containsText" text="N/A">
      <formula>NOT(ISERROR(SEARCH("N/A",AB29)))</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A29">
    <cfRule type="containsText" dxfId="19" priority="17" operator="containsText" text="N/A">
      <formula>NOT(ISERROR(SEARCH("N/A",AA29)))</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A33">
    <cfRule type="containsText" dxfId="15" priority="13" operator="containsText" text="N/A">
      <formula>NOT(ISERROR(SEARCH("N/A",AA33)))</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B33">
    <cfRule type="containsText" dxfId="11" priority="9" operator="containsText" text="N/A">
      <formula>NOT(ISERROR(SEARCH("N/A",AB33)))</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B25">
    <cfRule type="containsText" dxfId="7" priority="5" operator="containsText" text="N/A">
      <formula>NOT(ISERROR(SEARCH("N/A",AB25)))</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A25">
    <cfRule type="containsText" dxfId="3" priority="1" operator="containsText" text="N/A">
      <formula>NOT(ISERROR(SEARCH("N/A",AA25)))</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xr:uid="{00000000-0002-0000-0000-000000000000}">
      <formula1>$AT$7:$AT$11</formula1>
    </dataValidation>
    <dataValidation type="list" allowBlank="1" showInputMessage="1" showErrorMessage="1" sqref="B4" xr:uid="{00000000-0002-0000-0000-000001000000}">
      <formula1>DEPENDENCIA</formula1>
    </dataValidation>
    <dataValidation type="list" allowBlank="1" showInputMessage="1" showErrorMessage="1" sqref="B7:B8" xr:uid="{00000000-0002-0000-0000-000002000000}">
      <formula1>LIDERPROCESO</formula1>
    </dataValidation>
    <dataValidation type="list" allowBlank="1" showInputMessage="1" showErrorMessage="1" sqref="J33 J21:J23 J28:J31" xr:uid="{00000000-0002-0000-0000-000003000000}">
      <formula1>PROGRAMACION</formula1>
    </dataValidation>
    <dataValidation type="list" allowBlank="1" showInputMessage="1" showErrorMessage="1" error="Escriba un texto " promptTitle="Cualquier contenido" sqref="F31:F33 F18:F23 F28:F29" xr:uid="{00000000-0002-0000-0000-000004000000}">
      <formula1>META2</formula1>
    </dataValidation>
    <dataValidation type="list" allowBlank="1" showInputMessage="1" showErrorMessage="1" sqref="U18:U25 U27:U33" xr:uid="{00000000-0002-0000-0000-000005000000}">
      <formula1>CONTRALORIA</formula1>
    </dataValidation>
    <dataValidation type="list" allowBlank="1" showInputMessage="1" showErrorMessage="1" sqref="Q18:Q33" xr:uid="{00000000-0002-0000-0000-000006000000}">
      <formula1>INDICADOR</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161</v>
      </c>
      <c r="B1" t="s">
        <v>162</v>
      </c>
      <c r="C1" t="s">
        <v>163</v>
      </c>
      <c r="D1" t="s">
        <v>164</v>
      </c>
      <c r="F1" t="s">
        <v>165</v>
      </c>
    </row>
    <row r="2" spans="1:8" x14ac:dyDescent="0.25">
      <c r="A2" t="s">
        <v>166</v>
      </c>
      <c r="B2" t="s">
        <v>167</v>
      </c>
      <c r="C2" t="s">
        <v>51</v>
      </c>
      <c r="D2" t="s">
        <v>55</v>
      </c>
      <c r="F2" t="s">
        <v>76</v>
      </c>
    </row>
    <row r="3" spans="1:8" x14ac:dyDescent="0.25">
      <c r="A3" t="s">
        <v>168</v>
      </c>
      <c r="B3" t="s">
        <v>169</v>
      </c>
      <c r="C3" t="s">
        <v>170</v>
      </c>
      <c r="D3" t="s">
        <v>117</v>
      </c>
      <c r="F3" t="s">
        <v>57</v>
      </c>
    </row>
    <row r="4" spans="1:8" x14ac:dyDescent="0.25">
      <c r="A4" t="s">
        <v>171</v>
      </c>
      <c r="C4" t="s">
        <v>78</v>
      </c>
      <c r="D4" t="s">
        <v>65</v>
      </c>
      <c r="F4" t="s">
        <v>67</v>
      </c>
    </row>
    <row r="5" spans="1:8" x14ac:dyDescent="0.25">
      <c r="A5" t="s">
        <v>172</v>
      </c>
      <c r="C5" t="s">
        <v>123</v>
      </c>
      <c r="D5" t="s">
        <v>173</v>
      </c>
    </row>
    <row r="6" spans="1:8" x14ac:dyDescent="0.25">
      <c r="A6" t="s">
        <v>174</v>
      </c>
      <c r="E6" t="s">
        <v>175</v>
      </c>
      <c r="G6" t="s">
        <v>176</v>
      </c>
    </row>
    <row r="7" spans="1:8" x14ac:dyDescent="0.25">
      <c r="A7" t="s">
        <v>177</v>
      </c>
      <c r="E7" t="s">
        <v>178</v>
      </c>
      <c r="G7" t="s">
        <v>179</v>
      </c>
    </row>
    <row r="8" spans="1:8" x14ac:dyDescent="0.25">
      <c r="E8" t="s">
        <v>180</v>
      </c>
      <c r="G8" t="s">
        <v>181</v>
      </c>
    </row>
    <row r="9" spans="1:8" x14ac:dyDescent="0.25">
      <c r="E9" t="s">
        <v>182</v>
      </c>
    </row>
    <row r="10" spans="1:8" x14ac:dyDescent="0.25">
      <c r="E10" t="s">
        <v>183</v>
      </c>
    </row>
    <row r="12" spans="1:8" s="13" customFormat="1" ht="74.25" customHeight="1" x14ac:dyDescent="0.25">
      <c r="A12" s="22"/>
      <c r="C12" s="23"/>
      <c r="D12" s="16"/>
      <c r="H12" s="13" t="s">
        <v>184</v>
      </c>
    </row>
    <row r="13" spans="1:8" s="13" customFormat="1" ht="74.25" customHeight="1" x14ac:dyDescent="0.25">
      <c r="A13" s="22"/>
      <c r="C13" s="23"/>
      <c r="D13" s="16"/>
      <c r="H13" s="13" t="s">
        <v>185</v>
      </c>
    </row>
    <row r="14" spans="1:8" s="13" customFormat="1" ht="74.25" customHeight="1" x14ac:dyDescent="0.25">
      <c r="A14" s="22"/>
      <c r="C14" s="23"/>
      <c r="D14" s="12"/>
      <c r="H14" s="13" t="s">
        <v>186</v>
      </c>
    </row>
    <row r="15" spans="1:8" s="13" customFormat="1" ht="74.25" customHeight="1" x14ac:dyDescent="0.25">
      <c r="A15" s="22"/>
      <c r="C15" s="23"/>
      <c r="D15" s="12"/>
      <c r="H15" s="13" t="s">
        <v>187</v>
      </c>
    </row>
    <row r="16" spans="1:8" s="13" customFormat="1" ht="74.25" customHeight="1" thickBot="1" x14ac:dyDescent="0.3">
      <c r="A16" s="22"/>
      <c r="C16" s="23"/>
      <c r="D16" s="15"/>
    </row>
    <row r="17" spans="1:4" s="13" customFormat="1" ht="74.25" customHeight="1" x14ac:dyDescent="0.25">
      <c r="A17" s="22"/>
      <c r="C17" s="23"/>
      <c r="D17" s="14"/>
    </row>
    <row r="18" spans="1:4" s="13" customFormat="1" ht="74.25" customHeight="1" x14ac:dyDescent="0.25">
      <c r="A18" s="22"/>
      <c r="C18" s="23"/>
      <c r="D18" s="16"/>
    </row>
    <row r="19" spans="1:4" s="13" customFormat="1" ht="74.25" customHeight="1" x14ac:dyDescent="0.25">
      <c r="A19" s="22"/>
      <c r="C19" s="23"/>
      <c r="D19" s="16"/>
    </row>
    <row r="20" spans="1:4" s="13" customFormat="1" ht="74.25" customHeight="1" x14ac:dyDescent="0.25">
      <c r="A20" s="22"/>
      <c r="C20" s="23"/>
      <c r="D20" s="16"/>
    </row>
    <row r="21" spans="1:4" s="13" customFormat="1" ht="74.25" customHeight="1" thickBot="1" x14ac:dyDescent="0.3">
      <c r="A21" s="22"/>
      <c r="C21" s="24"/>
      <c r="D21" s="16"/>
    </row>
    <row r="22" spans="1:4" ht="18.75" thickBot="1" x14ac:dyDescent="0.3">
      <c r="C22" s="24"/>
      <c r="D22" s="14"/>
    </row>
    <row r="23" spans="1:4" ht="18.75" thickBot="1" x14ac:dyDescent="0.3">
      <c r="C23" s="24"/>
      <c r="D23" s="11"/>
    </row>
    <row r="24" spans="1:4" ht="18" x14ac:dyDescent="0.25">
      <c r="C24" s="25"/>
      <c r="D24" s="14"/>
    </row>
    <row r="25" spans="1:4" ht="18" x14ac:dyDescent="0.25">
      <c r="C25" s="25"/>
      <c r="D25" s="16"/>
    </row>
    <row r="26" spans="1:4" ht="18" x14ac:dyDescent="0.25">
      <c r="C26" s="25"/>
      <c r="D26" s="16"/>
    </row>
    <row r="27" spans="1:4" ht="18.75" thickBot="1" x14ac:dyDescent="0.3">
      <c r="C27" s="25"/>
      <c r="D27" s="15"/>
    </row>
    <row r="28" spans="1:4" ht="18" x14ac:dyDescent="0.25">
      <c r="C28" s="25"/>
      <c r="D28" s="14"/>
    </row>
    <row r="29" spans="1:4" ht="18" x14ac:dyDescent="0.25">
      <c r="C29" s="25"/>
      <c r="D29" s="16"/>
    </row>
    <row r="30" spans="1:4" ht="18" x14ac:dyDescent="0.25">
      <c r="C30" s="25"/>
      <c r="D30" s="16"/>
    </row>
    <row r="31" spans="1:4" ht="18" x14ac:dyDescent="0.25">
      <c r="C31" s="25"/>
      <c r="D31" s="16"/>
    </row>
    <row r="32" spans="1:4" ht="18" x14ac:dyDescent="0.25">
      <c r="C32" s="26"/>
      <c r="D32" s="16"/>
    </row>
    <row r="33" spans="3:4" ht="18" x14ac:dyDescent="0.25">
      <c r="C33" s="26"/>
      <c r="D33" s="16"/>
    </row>
    <row r="34" spans="3:4" ht="18" x14ac:dyDescent="0.25">
      <c r="C34" s="26"/>
      <c r="D34" s="15"/>
    </row>
    <row r="35" spans="3:4" ht="18" x14ac:dyDescent="0.25">
      <c r="C35" s="26"/>
      <c r="D35" s="15"/>
    </row>
    <row r="36" spans="3:4" ht="18" x14ac:dyDescent="0.25">
      <c r="C36" s="26"/>
      <c r="D36" s="15"/>
    </row>
    <row r="37" spans="3:4" ht="18" x14ac:dyDescent="0.25">
      <c r="C37" s="26"/>
      <c r="D37" s="15"/>
    </row>
    <row r="38" spans="3:4" ht="18" x14ac:dyDescent="0.25">
      <c r="C38" s="26"/>
      <c r="D38" s="18"/>
    </row>
    <row r="39" spans="3:4" ht="18" x14ac:dyDescent="0.25">
      <c r="C39" s="26"/>
      <c r="D39" s="18"/>
    </row>
    <row r="40" spans="3:4" ht="18" x14ac:dyDescent="0.25">
      <c r="C40" s="27"/>
      <c r="D40" s="18"/>
    </row>
    <row r="41" spans="3:4" ht="18" x14ac:dyDescent="0.25">
      <c r="C41" s="27"/>
      <c r="D41" s="18"/>
    </row>
    <row r="42" spans="3:4" ht="18.75" thickBot="1" x14ac:dyDescent="0.3">
      <c r="C42" s="28"/>
      <c r="D42" s="18"/>
    </row>
    <row r="43" spans="3:4" ht="18" x14ac:dyDescent="0.25">
      <c r="C43" s="29"/>
      <c r="D43" s="14"/>
    </row>
    <row r="44" spans="3:4" ht="18" x14ac:dyDescent="0.25">
      <c r="C44" s="30"/>
      <c r="D44" s="15"/>
    </row>
    <row r="45" spans="3:4" ht="18" x14ac:dyDescent="0.25">
      <c r="C45" s="30"/>
      <c r="D45" s="15"/>
    </row>
    <row r="46" spans="3:4" ht="18" x14ac:dyDescent="0.25">
      <c r="C46" s="30"/>
      <c r="D46" s="18"/>
    </row>
    <row r="47" spans="3:4" ht="18.75" thickBot="1" x14ac:dyDescent="0.3">
      <c r="C47" s="31"/>
      <c r="D47" s="17"/>
    </row>
    <row r="48" spans="3:4" ht="18" x14ac:dyDescent="0.25">
      <c r="C48" s="32"/>
    </row>
    <row r="49" spans="3:3" ht="18" x14ac:dyDescent="0.25">
      <c r="C49" s="32"/>
    </row>
    <row r="50" spans="3:3" ht="18" x14ac:dyDescent="0.25">
      <c r="C50" s="32"/>
    </row>
    <row r="51" spans="3:3" ht="18" x14ac:dyDescent="0.25">
      <c r="C51" s="32"/>
    </row>
    <row r="52" spans="3:3" ht="18" x14ac:dyDescent="0.25">
      <c r="C52" s="33"/>
    </row>
    <row r="53" spans="3:3" ht="18" x14ac:dyDescent="0.25">
      <c r="C53" s="33"/>
    </row>
    <row r="54" spans="3:3" ht="18" x14ac:dyDescent="0.25">
      <c r="C54" s="33"/>
    </row>
    <row r="55" spans="3:3" ht="18" x14ac:dyDescent="0.25">
      <c r="C55" s="33"/>
    </row>
    <row r="56" spans="3:3" ht="18" x14ac:dyDescent="0.25">
      <c r="C56" s="34"/>
    </row>
    <row r="57" spans="3:3" ht="18" x14ac:dyDescent="0.25">
      <c r="C57" s="35"/>
    </row>
    <row r="58" spans="3:3" ht="18" x14ac:dyDescent="0.25">
      <c r="C58" s="35"/>
    </row>
    <row r="59" spans="3:3" ht="18" x14ac:dyDescent="0.25">
      <c r="C59" s="35"/>
    </row>
    <row r="60" spans="3:3" ht="18.75" thickBot="1" x14ac:dyDescent="0.3">
      <c r="C60" s="36"/>
    </row>
    <row r="61" spans="3:3" ht="18" x14ac:dyDescent="0.25">
      <c r="C61" s="37"/>
    </row>
    <row r="62" spans="3:3" ht="18" x14ac:dyDescent="0.25">
      <c r="C62" s="38"/>
    </row>
    <row r="63" spans="3:3" ht="18" x14ac:dyDescent="0.25">
      <c r="C63" s="38"/>
    </row>
    <row r="64" spans="3:3" ht="18" x14ac:dyDescent="0.25">
      <c r="C64" s="38"/>
    </row>
    <row r="65" spans="3:3" ht="18" x14ac:dyDescent="0.25">
      <c r="C65" s="38"/>
    </row>
    <row r="66" spans="3:3" ht="18" x14ac:dyDescent="0.25">
      <c r="C66" s="39"/>
    </row>
    <row r="67" spans="3:3" ht="18" x14ac:dyDescent="0.25">
      <c r="C67" s="39"/>
    </row>
    <row r="68" spans="3:3" ht="18" x14ac:dyDescent="0.25">
      <c r="C68" s="39"/>
    </row>
    <row r="69" spans="3:3" ht="18" x14ac:dyDescent="0.25">
      <c r="C69" s="39"/>
    </row>
    <row r="70" spans="3:3" ht="18" x14ac:dyDescent="0.25">
      <c r="C70" s="39"/>
    </row>
    <row r="71" spans="3:3" ht="18" x14ac:dyDescent="0.25">
      <c r="C71" s="40"/>
    </row>
    <row r="72" spans="3:3" ht="18" x14ac:dyDescent="0.25">
      <c r="C72" s="39"/>
    </row>
    <row r="73" spans="3:3" ht="18" x14ac:dyDescent="0.25">
      <c r="C73" s="39"/>
    </row>
    <row r="74" spans="3:3" ht="18" x14ac:dyDescent="0.25">
      <c r="C74" s="39"/>
    </row>
    <row r="75" spans="3:3" ht="18" x14ac:dyDescent="0.25">
      <c r="C75" s="39"/>
    </row>
    <row r="76" spans="3:3" ht="18" x14ac:dyDescent="0.25">
      <c r="C76" s="39"/>
    </row>
    <row r="77" spans="3:3" ht="18" x14ac:dyDescent="0.25">
      <c r="C77" s="39"/>
    </row>
    <row r="78" spans="3:3" ht="18" x14ac:dyDescent="0.25">
      <c r="C78" s="39"/>
    </row>
    <row r="79" spans="3:3" ht="18" x14ac:dyDescent="0.25">
      <c r="C79" s="38"/>
    </row>
    <row r="80" spans="3:3" ht="18" x14ac:dyDescent="0.25">
      <c r="C80" s="38"/>
    </row>
    <row r="81" spans="3:3" ht="18" x14ac:dyDescent="0.25">
      <c r="C81" s="38"/>
    </row>
    <row r="82" spans="3:3" ht="18" x14ac:dyDescent="0.25">
      <c r="C82" s="38"/>
    </row>
    <row r="83" spans="3:3" ht="18" x14ac:dyDescent="0.25">
      <c r="C83" s="38"/>
    </row>
    <row r="84" spans="3:3" ht="18" x14ac:dyDescent="0.25">
      <c r="C84" s="38"/>
    </row>
    <row r="85" spans="3:3" ht="18" x14ac:dyDescent="0.25">
      <c r="C85" s="41"/>
    </row>
    <row r="86" spans="3:3" ht="18" x14ac:dyDescent="0.25">
      <c r="C86" s="38"/>
    </row>
    <row r="87" spans="3:3" ht="18" x14ac:dyDescent="0.25">
      <c r="C87" s="38"/>
    </row>
    <row r="88" spans="3:3" ht="18.75" thickBot="1" x14ac:dyDescent="0.3">
      <c r="C88" s="42"/>
    </row>
    <row r="89" spans="3:3" ht="18" x14ac:dyDescent="0.25">
      <c r="C89" s="43"/>
    </row>
    <row r="90" spans="3:3" ht="18" x14ac:dyDescent="0.25">
      <c r="C90" s="39"/>
    </row>
    <row r="91" spans="3:3" ht="18" x14ac:dyDescent="0.25">
      <c r="C91" s="39"/>
    </row>
    <row r="92" spans="3:3" ht="18" x14ac:dyDescent="0.25">
      <c r="C92" s="39"/>
    </row>
    <row r="93" spans="3:3" ht="18" x14ac:dyDescent="0.25">
      <c r="C93" s="39"/>
    </row>
    <row r="94" spans="3:3" ht="18.75" thickBot="1" x14ac:dyDescent="0.3">
      <c r="C94" s="44"/>
    </row>
    <row r="99" spans="2:3" x14ac:dyDescent="0.25">
      <c r="B99" t="s">
        <v>188</v>
      </c>
      <c r="C99" t="s">
        <v>189</v>
      </c>
    </row>
    <row r="100" spans="2:3" x14ac:dyDescent="0.25">
      <c r="B100" s="20">
        <v>1167</v>
      </c>
      <c r="C100" s="13" t="s">
        <v>190</v>
      </c>
    </row>
    <row r="101" spans="2:3" ht="30" x14ac:dyDescent="0.25">
      <c r="B101" s="20">
        <v>1131</v>
      </c>
      <c r="C101" s="13" t="s">
        <v>191</v>
      </c>
    </row>
    <row r="102" spans="2:3" x14ac:dyDescent="0.25">
      <c r="B102" s="20">
        <v>1177</v>
      </c>
      <c r="C102" s="13" t="s">
        <v>192</v>
      </c>
    </row>
    <row r="103" spans="2:3" ht="30" x14ac:dyDescent="0.25">
      <c r="B103" s="20">
        <v>1094</v>
      </c>
      <c r="C103" s="13" t="s">
        <v>193</v>
      </c>
    </row>
    <row r="104" spans="2:3" x14ac:dyDescent="0.25">
      <c r="B104" s="20">
        <v>1128</v>
      </c>
      <c r="C104" s="13" t="s">
        <v>194</v>
      </c>
    </row>
    <row r="105" spans="2:3" ht="30" x14ac:dyDescent="0.25">
      <c r="B105" s="20">
        <v>1095</v>
      </c>
      <c r="C105" s="13" t="s">
        <v>195</v>
      </c>
    </row>
    <row r="106" spans="2:3" ht="30" x14ac:dyDescent="0.25">
      <c r="B106" s="20">
        <v>1129</v>
      </c>
      <c r="C106" s="13" t="s">
        <v>196</v>
      </c>
    </row>
    <row r="107" spans="2:3" ht="45" x14ac:dyDescent="0.25">
      <c r="B107" s="20">
        <v>1120</v>
      </c>
      <c r="C107" s="13" t="s">
        <v>197</v>
      </c>
    </row>
    <row r="108" spans="2:3" x14ac:dyDescent="0.25">
      <c r="B108" s="19"/>
    </row>
    <row r="109" spans="2:3" x14ac:dyDescent="0.25">
      <c r="B109" s="19"/>
    </row>
    <row r="117" spans="2:3" x14ac:dyDescent="0.25">
      <c r="B117" t="s">
        <v>198</v>
      </c>
    </row>
    <row r="118" spans="2:3" x14ac:dyDescent="0.25">
      <c r="B118" t="s">
        <v>199</v>
      </c>
      <c r="C118" t="s">
        <v>200</v>
      </c>
    </row>
    <row r="119" spans="2:3" x14ac:dyDescent="0.25">
      <c r="B119" t="s">
        <v>201</v>
      </c>
      <c r="C119" t="s">
        <v>202</v>
      </c>
    </row>
    <row r="120" spans="2:3" x14ac:dyDescent="0.25">
      <c r="B120" t="s">
        <v>203</v>
      </c>
      <c r="C120" t="s">
        <v>204</v>
      </c>
    </row>
    <row r="121" spans="2:3" x14ac:dyDescent="0.25">
      <c r="B121" t="s">
        <v>205</v>
      </c>
      <c r="C121" t="s">
        <v>206</v>
      </c>
    </row>
    <row r="122" spans="2:3" x14ac:dyDescent="0.25">
      <c r="B122" t="s">
        <v>207</v>
      </c>
      <c r="C122" t="s">
        <v>208</v>
      </c>
    </row>
    <row r="123" spans="2:3" x14ac:dyDescent="0.25">
      <c r="B123" t="s">
        <v>209</v>
      </c>
      <c r="C123" t="s">
        <v>210</v>
      </c>
    </row>
    <row r="124" spans="2:3" x14ac:dyDescent="0.25">
      <c r="B124" t="s">
        <v>211</v>
      </c>
      <c r="C124" t="s">
        <v>212</v>
      </c>
    </row>
    <row r="125" spans="2:3" x14ac:dyDescent="0.25">
      <c r="B125" t="s">
        <v>213</v>
      </c>
      <c r="C125" t="s">
        <v>214</v>
      </c>
    </row>
    <row r="126" spans="2:3" x14ac:dyDescent="0.25">
      <c r="B126" t="s">
        <v>215</v>
      </c>
      <c r="C126" t="s">
        <v>216</v>
      </c>
    </row>
    <row r="127" spans="2:3" x14ac:dyDescent="0.25">
      <c r="B127" t="s">
        <v>217</v>
      </c>
      <c r="C127" t="s">
        <v>218</v>
      </c>
    </row>
    <row r="128" spans="2:3" x14ac:dyDescent="0.25">
      <c r="B128" t="s">
        <v>219</v>
      </c>
      <c r="C128" t="s">
        <v>220</v>
      </c>
    </row>
    <row r="129" spans="2:3" x14ac:dyDescent="0.25">
      <c r="B129" t="s">
        <v>221</v>
      </c>
      <c r="C129" t="s">
        <v>222</v>
      </c>
    </row>
    <row r="130" spans="2:3" x14ac:dyDescent="0.25">
      <c r="B130" t="s">
        <v>223</v>
      </c>
      <c r="C130" t="s">
        <v>224</v>
      </c>
    </row>
    <row r="131" spans="2:3" x14ac:dyDescent="0.25">
      <c r="B131" t="s">
        <v>225</v>
      </c>
      <c r="C131" t="s">
        <v>226</v>
      </c>
    </row>
    <row r="132" spans="2:3" x14ac:dyDescent="0.25">
      <c r="B132" t="s">
        <v>227</v>
      </c>
      <c r="C132" t="s">
        <v>228</v>
      </c>
    </row>
    <row r="133" spans="2:3" x14ac:dyDescent="0.25">
      <c r="B133" t="s">
        <v>229</v>
      </c>
      <c r="C133" t="s">
        <v>230</v>
      </c>
    </row>
    <row r="134" spans="2:3" x14ac:dyDescent="0.25">
      <c r="B134" t="s">
        <v>231</v>
      </c>
      <c r="C134" t="s">
        <v>232</v>
      </c>
    </row>
    <row r="135" spans="2:3" x14ac:dyDescent="0.25">
      <c r="B135" t="s">
        <v>233</v>
      </c>
      <c r="C135" t="s">
        <v>234</v>
      </c>
    </row>
    <row r="136" spans="2:3" x14ac:dyDescent="0.25">
      <c r="B136" t="s">
        <v>235</v>
      </c>
      <c r="C136" t="s">
        <v>236</v>
      </c>
    </row>
    <row r="137" spans="2:3" x14ac:dyDescent="0.25">
      <c r="B137" t="s">
        <v>237</v>
      </c>
      <c r="C137" t="s">
        <v>238</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Gloria Esperanza Pirajon Tejedor</cp:lastModifiedBy>
  <cp:revision/>
  <cp:lastPrinted>2019-07-09T21:18:46Z</cp:lastPrinted>
  <dcterms:created xsi:type="dcterms:W3CDTF">2016-04-29T15:58:00Z</dcterms:created>
  <dcterms:modified xsi:type="dcterms:W3CDTF">2019-10-15T13:41:57Z</dcterms:modified>
  <cp:category/>
  <cp:contentStatus/>
</cp:coreProperties>
</file>