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Jenny.Giron\Desktop\TELETRABAJO 2020\CUADROS DE CONTRATACION SUMAPAZ\"/>
    </mc:Choice>
  </mc:AlternateContent>
  <xr:revisionPtr revIDLastSave="0" documentId="13_ncr:1_{B225268A-CA67-42C5-8FC6-04E31414A9C0}" xr6:coauthVersionLast="45" xr6:coauthVersionMax="45" xr10:uidLastSave="{00000000-0000-0000-0000-000000000000}"/>
  <bookViews>
    <workbookView xWindow="-120" yWindow="-120" windowWidth="29040" windowHeight="15840" xr2:uid="{00000000-000D-0000-FFFF-FFFF00000000}"/>
  </bookViews>
  <sheets>
    <sheet name="CONTRATACION 2020" sheetId="1" r:id="rId1"/>
  </sheets>
  <definedNames>
    <definedName name="_xlnm._FilterDatabase" localSheetId="0" hidden="1">'CONTRATACION 2020'!$A$3:$AM$64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205" i="1" l="1"/>
  <c r="AJ205" i="1"/>
  <c r="AM219" i="1" l="1"/>
  <c r="AJ177" i="1" l="1"/>
  <c r="AJ178" i="1"/>
  <c r="AJ179" i="1"/>
  <c r="AJ180" i="1"/>
  <c r="AJ181" i="1"/>
  <c r="AJ182" i="1"/>
  <c r="AJ183" i="1"/>
  <c r="AJ184" i="1"/>
  <c r="AJ185" i="1"/>
  <c r="AJ186" i="1"/>
  <c r="AJ187" i="1"/>
  <c r="AJ188" i="1"/>
  <c r="AJ189" i="1"/>
  <c r="AJ190" i="1"/>
  <c r="AJ191" i="1"/>
  <c r="AJ192" i="1"/>
  <c r="AJ193" i="1"/>
  <c r="AJ194" i="1"/>
  <c r="AJ195" i="1"/>
  <c r="AJ196" i="1"/>
  <c r="AJ197" i="1"/>
  <c r="AJ198" i="1"/>
  <c r="AJ199" i="1"/>
  <c r="AJ200" i="1"/>
  <c r="AJ201" i="1"/>
  <c r="AJ202" i="1"/>
  <c r="AJ203" i="1"/>
  <c r="AJ204" i="1"/>
  <c r="AJ206" i="1"/>
  <c r="AJ207" i="1"/>
  <c r="AJ208" i="1"/>
  <c r="AJ209" i="1"/>
  <c r="AJ210" i="1"/>
  <c r="AJ211" i="1"/>
  <c r="AJ212" i="1"/>
  <c r="AJ213" i="1"/>
  <c r="AJ214" i="1"/>
  <c r="AJ215" i="1"/>
  <c r="AJ216" i="1"/>
  <c r="AJ217" i="1"/>
  <c r="AJ218" i="1"/>
  <c r="AJ219" i="1"/>
  <c r="AJ220" i="1"/>
  <c r="AJ221" i="1"/>
  <c r="AJ222" i="1"/>
  <c r="AJ223" i="1"/>
  <c r="AJ224" i="1"/>
  <c r="AJ225" i="1"/>
  <c r="AJ226" i="1"/>
  <c r="AJ227" i="1"/>
  <c r="AJ228" i="1"/>
  <c r="AJ229" i="1"/>
  <c r="AJ230" i="1"/>
  <c r="AJ231" i="1"/>
  <c r="AJ232" i="1"/>
  <c r="AJ233" i="1"/>
  <c r="AJ234" i="1"/>
  <c r="AJ235" i="1"/>
  <c r="AJ236" i="1"/>
  <c r="AJ237" i="1"/>
  <c r="AJ238" i="1"/>
  <c r="AJ239" i="1"/>
  <c r="AJ240" i="1"/>
  <c r="AJ241" i="1"/>
  <c r="AJ242" i="1"/>
  <c r="AJ243" i="1"/>
  <c r="AJ244" i="1"/>
  <c r="AJ245" i="1"/>
  <c r="AJ246" i="1"/>
  <c r="AJ247" i="1"/>
  <c r="AJ248" i="1"/>
  <c r="AJ249" i="1"/>
  <c r="AJ250" i="1"/>
  <c r="AJ251" i="1"/>
  <c r="AD176" i="1" l="1"/>
  <c r="AD175" i="1"/>
  <c r="AD174" i="1"/>
  <c r="AJ174" i="1" l="1"/>
  <c r="AM198" i="1"/>
  <c r="AM189" i="1"/>
  <c r="AM190" i="1"/>
  <c r="AM191" i="1"/>
  <c r="AM192" i="1"/>
  <c r="AM193" i="1"/>
  <c r="AM194" i="1"/>
  <c r="AM195" i="1"/>
  <c r="AM196" i="1"/>
  <c r="AM197" i="1"/>
  <c r="AM199" i="1"/>
  <c r="AM200" i="1"/>
  <c r="AM201" i="1"/>
  <c r="AM202" i="1"/>
  <c r="AM203" i="1"/>
  <c r="AM204" i="1"/>
  <c r="AM206" i="1"/>
  <c r="AM207" i="1"/>
  <c r="AM208" i="1"/>
  <c r="AM209" i="1"/>
  <c r="AM210" i="1"/>
  <c r="AM211" i="1"/>
  <c r="AM212" i="1"/>
  <c r="AM213" i="1"/>
  <c r="AM214" i="1"/>
  <c r="AM215" i="1"/>
  <c r="AM216" i="1"/>
  <c r="AM217" i="1"/>
  <c r="AM218" i="1"/>
  <c r="AM187" i="1"/>
  <c r="AM188" i="1"/>
  <c r="AM186" i="1"/>
  <c r="AM185" i="1"/>
  <c r="AJ73" i="1" l="1"/>
  <c r="AM184" i="1" l="1"/>
  <c r="AM183" i="1"/>
  <c r="AM182" i="1"/>
  <c r="AM181" i="1" l="1"/>
  <c r="AM180" i="1" l="1"/>
  <c r="AM179" i="1"/>
  <c r="W178" i="1" l="1"/>
  <c r="AM178" i="1" s="1"/>
  <c r="W177" i="1" l="1"/>
  <c r="W176" i="1"/>
  <c r="AM176" i="1" s="1"/>
  <c r="W175" i="1"/>
  <c r="AD173" i="1" l="1"/>
  <c r="AJ173" i="1" s="1"/>
  <c r="AD172" i="1"/>
  <c r="AJ172" i="1" s="1"/>
  <c r="AJ176" i="1"/>
  <c r="AJ175" i="1"/>
  <c r="AD76" i="1" l="1"/>
  <c r="AJ76" i="1" s="1"/>
  <c r="W76" i="1"/>
  <c r="AM76" i="1" s="1"/>
  <c r="AJ159" i="1" l="1"/>
  <c r="AD169" i="1"/>
  <c r="AJ169" i="1" s="1"/>
  <c r="AD137" i="1"/>
  <c r="AD95" i="1"/>
  <c r="AJ95" i="1" s="1"/>
  <c r="AJ171" i="1"/>
  <c r="AJ170" i="1"/>
  <c r="AJ168" i="1"/>
  <c r="AJ167" i="1"/>
  <c r="AJ166" i="1"/>
  <c r="AJ165" i="1"/>
  <c r="AJ164" i="1"/>
  <c r="AJ163" i="1"/>
  <c r="AJ162" i="1"/>
  <c r="AJ161" i="1"/>
  <c r="AJ160" i="1"/>
  <c r="AJ158" i="1"/>
  <c r="AJ157" i="1"/>
  <c r="AJ156" i="1"/>
  <c r="AJ155" i="1"/>
  <c r="AJ154" i="1"/>
  <c r="AJ153" i="1"/>
  <c r="AJ152" i="1"/>
  <c r="AJ151" i="1"/>
  <c r="AJ150" i="1"/>
  <c r="AJ149" i="1"/>
  <c r="AJ148" i="1"/>
  <c r="AJ147" i="1"/>
  <c r="AJ146" i="1"/>
  <c r="AJ145" i="1"/>
  <c r="AJ144" i="1"/>
  <c r="AJ143" i="1"/>
  <c r="AJ142" i="1"/>
  <c r="AJ141" i="1"/>
  <c r="AJ140" i="1"/>
  <c r="AJ139" i="1"/>
  <c r="AJ138" i="1"/>
  <c r="AJ137" i="1"/>
  <c r="AJ136" i="1"/>
  <c r="AJ135" i="1"/>
  <c r="AJ134" i="1"/>
  <c r="AJ133" i="1"/>
  <c r="AJ132" i="1"/>
  <c r="AJ131" i="1"/>
  <c r="AJ130" i="1"/>
  <c r="AJ129" i="1"/>
  <c r="AJ128" i="1"/>
  <c r="AJ127" i="1"/>
  <c r="AJ126" i="1"/>
  <c r="AJ125" i="1"/>
  <c r="AJ124" i="1"/>
  <c r="AJ123" i="1"/>
  <c r="AJ122" i="1"/>
  <c r="AJ121" i="1"/>
  <c r="AJ120" i="1"/>
  <c r="AJ119" i="1"/>
  <c r="AJ118" i="1"/>
  <c r="AJ117" i="1"/>
  <c r="AJ116" i="1"/>
  <c r="AJ115" i="1"/>
  <c r="AJ114" i="1"/>
  <c r="AJ113" i="1"/>
  <c r="AJ112" i="1"/>
  <c r="AJ111" i="1"/>
  <c r="AJ110" i="1"/>
  <c r="AJ109" i="1"/>
  <c r="AJ108" i="1"/>
  <c r="AJ107" i="1"/>
  <c r="AJ106" i="1"/>
  <c r="AJ105" i="1"/>
  <c r="AJ104" i="1"/>
  <c r="AJ103" i="1"/>
  <c r="AJ102" i="1"/>
  <c r="AJ101" i="1"/>
  <c r="AJ100" i="1"/>
  <c r="AJ99" i="1"/>
  <c r="AJ98" i="1"/>
  <c r="AJ97" i="1"/>
  <c r="AJ96" i="1"/>
  <c r="AJ94" i="1"/>
  <c r="AJ93" i="1"/>
  <c r="AJ92" i="1"/>
  <c r="AJ91" i="1"/>
  <c r="AJ90" i="1"/>
  <c r="AJ89" i="1"/>
  <c r="AJ88" i="1"/>
  <c r="AJ87" i="1"/>
  <c r="AJ86" i="1"/>
  <c r="AJ85" i="1"/>
  <c r="AJ84" i="1"/>
  <c r="AJ83" i="1"/>
  <c r="AJ82" i="1"/>
  <c r="AJ81" i="1"/>
  <c r="AJ80" i="1"/>
  <c r="AJ79" i="1"/>
  <c r="AJ78" i="1"/>
  <c r="AJ77" i="1"/>
  <c r="AJ75" i="1"/>
  <c r="AJ74" i="1"/>
  <c r="AJ72" i="1"/>
  <c r="AJ71" i="1"/>
  <c r="AJ70" i="1"/>
  <c r="AJ69" i="1"/>
  <c r="AJ68" i="1"/>
  <c r="AJ67" i="1"/>
  <c r="AJ66" i="1"/>
  <c r="AJ65" i="1"/>
  <c r="AJ64" i="1"/>
  <c r="AJ63" i="1"/>
  <c r="AJ62" i="1"/>
  <c r="AJ61" i="1"/>
  <c r="AJ60" i="1"/>
  <c r="AJ59" i="1"/>
  <c r="AJ58" i="1"/>
  <c r="AJ57" i="1"/>
  <c r="AJ56" i="1"/>
  <c r="AJ55" i="1"/>
  <c r="AJ54" i="1"/>
  <c r="AJ53" i="1"/>
  <c r="AJ52" i="1"/>
  <c r="AJ51" i="1"/>
  <c r="AJ50" i="1"/>
  <c r="AJ49" i="1"/>
  <c r="AJ48" i="1"/>
  <c r="AJ47" i="1"/>
  <c r="AJ46" i="1"/>
  <c r="AJ45" i="1"/>
  <c r="AJ44" i="1"/>
  <c r="AJ43" i="1"/>
  <c r="AJ42" i="1"/>
  <c r="AJ41" i="1"/>
  <c r="AJ40" i="1"/>
  <c r="AJ39" i="1"/>
  <c r="AJ38" i="1"/>
  <c r="AJ37" i="1"/>
  <c r="AJ36" i="1"/>
  <c r="AJ35" i="1"/>
  <c r="AJ34" i="1"/>
  <c r="AJ33" i="1"/>
  <c r="AJ32" i="1"/>
  <c r="AJ31" i="1"/>
  <c r="AJ30" i="1"/>
  <c r="AJ29" i="1"/>
  <c r="AJ28" i="1"/>
  <c r="AJ27" i="1"/>
  <c r="AJ26" i="1"/>
  <c r="AJ25" i="1"/>
  <c r="AJ24" i="1"/>
  <c r="AJ23" i="1"/>
  <c r="AJ22" i="1"/>
  <c r="AJ21" i="1"/>
  <c r="AJ20" i="1"/>
  <c r="AJ19" i="1"/>
  <c r="AJ18" i="1"/>
  <c r="AJ17" i="1"/>
  <c r="AJ16" i="1"/>
  <c r="AJ15" i="1"/>
  <c r="AJ14" i="1"/>
  <c r="AJ13" i="1"/>
  <c r="AJ12" i="1"/>
  <c r="AJ11" i="1"/>
  <c r="AJ10" i="1"/>
  <c r="AJ9" i="1"/>
  <c r="AJ8" i="1"/>
  <c r="AJ7" i="1"/>
  <c r="AJ6" i="1"/>
  <c r="AJ5" i="1"/>
  <c r="AJ4" i="1"/>
  <c r="AJ3" i="1"/>
  <c r="W163" i="1" l="1"/>
  <c r="AM163" i="1" s="1"/>
  <c r="W164" i="1"/>
  <c r="AM164" i="1" s="1"/>
  <c r="W129" i="1" l="1"/>
  <c r="AM129" i="1" l="1"/>
  <c r="W127" i="1" l="1"/>
  <c r="AM127" i="1" s="1"/>
  <c r="W126" i="1"/>
  <c r="AM126" i="1" s="1"/>
  <c r="W102" i="1" l="1"/>
  <c r="AM102" i="1" s="1"/>
  <c r="W77" i="1" l="1"/>
  <c r="W75" i="1" l="1"/>
  <c r="W4" i="1" l="1"/>
  <c r="W3" i="1"/>
  <c r="W74" i="1" l="1"/>
  <c r="W73" i="1" l="1"/>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1" i="1"/>
  <c r="W62" i="1"/>
  <c r="W63" i="1"/>
  <c r="W64" i="1"/>
  <c r="W65" i="1"/>
  <c r="W66" i="1"/>
  <c r="W67" i="1"/>
  <c r="W68" i="1"/>
  <c r="W69" i="1"/>
  <c r="W70" i="1"/>
  <c r="W71" i="1"/>
  <c r="W72" i="1"/>
  <c r="W78" i="1"/>
  <c r="AM78" i="1" s="1"/>
  <c r="W79" i="1"/>
  <c r="AM79" i="1" s="1"/>
  <c r="W80" i="1"/>
  <c r="W81" i="1"/>
  <c r="W82" i="1"/>
  <c r="AM82" i="1" s="1"/>
  <c r="W83" i="1"/>
  <c r="AM83" i="1" s="1"/>
  <c r="W84" i="1"/>
  <c r="AM84" i="1" s="1"/>
  <c r="W85" i="1"/>
  <c r="AM85" i="1" s="1"/>
  <c r="W86" i="1"/>
  <c r="AM86" i="1" s="1"/>
  <c r="W87" i="1"/>
  <c r="AM87" i="1" s="1"/>
  <c r="W88" i="1"/>
  <c r="AM88" i="1" s="1"/>
  <c r="W89" i="1"/>
  <c r="AM89" i="1" s="1"/>
  <c r="W90" i="1"/>
  <c r="AM90" i="1" s="1"/>
  <c r="W91" i="1"/>
  <c r="AM91" i="1" s="1"/>
  <c r="W92" i="1"/>
  <c r="AM92" i="1" s="1"/>
  <c r="W93" i="1"/>
  <c r="AM93" i="1" s="1"/>
  <c r="W94" i="1"/>
  <c r="AM94" i="1" s="1"/>
  <c r="W95" i="1"/>
  <c r="AM95" i="1" s="1"/>
  <c r="W96" i="1"/>
  <c r="AM96" i="1" s="1"/>
  <c r="W97" i="1"/>
  <c r="AM97" i="1" s="1"/>
  <c r="W98" i="1"/>
  <c r="AM98" i="1" s="1"/>
  <c r="W99" i="1"/>
  <c r="AM99" i="1" s="1"/>
  <c r="W100" i="1"/>
  <c r="AM100" i="1" s="1"/>
  <c r="W101" i="1"/>
  <c r="AM101" i="1" s="1"/>
  <c r="W103" i="1"/>
  <c r="AM103" i="1" s="1"/>
  <c r="W104" i="1"/>
  <c r="AM104" i="1" s="1"/>
  <c r="W105" i="1"/>
  <c r="AM105" i="1" s="1"/>
  <c r="W106" i="1"/>
  <c r="AM106" i="1" s="1"/>
  <c r="W107" i="1"/>
  <c r="AM107" i="1" s="1"/>
  <c r="W108" i="1"/>
  <c r="AM108" i="1" s="1"/>
  <c r="W109" i="1"/>
  <c r="AM109" i="1" s="1"/>
  <c r="W110" i="1"/>
  <c r="AM110" i="1" s="1"/>
  <c r="W111" i="1"/>
  <c r="AM111" i="1" s="1"/>
  <c r="W112" i="1"/>
  <c r="AM112" i="1" s="1"/>
  <c r="W113" i="1"/>
  <c r="AM113" i="1" s="1"/>
  <c r="W114" i="1"/>
  <c r="AM114" i="1" s="1"/>
  <c r="W115" i="1"/>
  <c r="AM115" i="1" s="1"/>
  <c r="W116" i="1"/>
  <c r="AM116" i="1" s="1"/>
  <c r="W117" i="1"/>
  <c r="AM117" i="1" s="1"/>
  <c r="W118" i="1"/>
  <c r="AM118" i="1" s="1"/>
  <c r="W119" i="1"/>
  <c r="AM119" i="1" s="1"/>
  <c r="W120" i="1"/>
  <c r="AM120" i="1" s="1"/>
  <c r="W121" i="1"/>
  <c r="AM121" i="1" s="1"/>
  <c r="W122" i="1"/>
  <c r="AM122" i="1" s="1"/>
  <c r="W123" i="1"/>
  <c r="AM123" i="1" s="1"/>
  <c r="W124" i="1"/>
  <c r="AM124" i="1" s="1"/>
  <c r="W125" i="1"/>
  <c r="AM125" i="1" s="1"/>
  <c r="W128" i="1"/>
  <c r="AM128" i="1" s="1"/>
  <c r="W130" i="1"/>
  <c r="AM130" i="1" s="1"/>
  <c r="W131" i="1"/>
  <c r="AM131" i="1" s="1"/>
  <c r="W132" i="1"/>
  <c r="AM132" i="1" s="1"/>
  <c r="W133" i="1"/>
  <c r="AM133" i="1" s="1"/>
  <c r="W134" i="1"/>
  <c r="AM134" i="1" s="1"/>
  <c r="W135" i="1"/>
  <c r="AM135" i="1" s="1"/>
  <c r="W136" i="1"/>
  <c r="AM136" i="1" s="1"/>
  <c r="W137" i="1"/>
  <c r="AM137" i="1" s="1"/>
  <c r="W138" i="1"/>
  <c r="W139" i="1"/>
  <c r="AM139" i="1" s="1"/>
  <c r="W140" i="1"/>
  <c r="AM140" i="1" s="1"/>
  <c r="W141" i="1"/>
  <c r="W142" i="1"/>
  <c r="AM142" i="1" s="1"/>
  <c r="W143" i="1"/>
  <c r="AM143" i="1" s="1"/>
  <c r="W144" i="1"/>
  <c r="AM144" i="1" s="1"/>
  <c r="W145" i="1"/>
  <c r="AM145" i="1" s="1"/>
  <c r="W146" i="1"/>
  <c r="AM146" i="1" s="1"/>
  <c r="W147" i="1"/>
  <c r="AM147" i="1" s="1"/>
  <c r="W148" i="1"/>
  <c r="AM148" i="1" s="1"/>
  <c r="W149" i="1"/>
  <c r="AM149" i="1" s="1"/>
  <c r="W150" i="1"/>
  <c r="AM150" i="1" s="1"/>
  <c r="W151" i="1"/>
  <c r="AM151" i="1" s="1"/>
  <c r="W152" i="1"/>
  <c r="AM152" i="1" s="1"/>
  <c r="W153" i="1"/>
  <c r="AM153" i="1" s="1"/>
  <c r="W154" i="1"/>
  <c r="AM154" i="1" s="1"/>
  <c r="W155" i="1"/>
  <c r="AM155" i="1" s="1"/>
  <c r="W156" i="1"/>
  <c r="AM156" i="1" s="1"/>
  <c r="W157" i="1"/>
  <c r="AM157" i="1" s="1"/>
  <c r="W158" i="1"/>
  <c r="AM158" i="1" s="1"/>
  <c r="W159" i="1"/>
  <c r="AM159" i="1" s="1"/>
  <c r="W160" i="1"/>
  <c r="AM160" i="1" s="1"/>
  <c r="W161" i="1"/>
  <c r="AM161" i="1" s="1"/>
  <c r="W162" i="1"/>
  <c r="AM162" i="1" s="1"/>
  <c r="W165" i="1"/>
  <c r="AM165" i="1" s="1"/>
  <c r="W166" i="1"/>
  <c r="AM166" i="1" s="1"/>
  <c r="W167" i="1"/>
  <c r="AM167" i="1" s="1"/>
  <c r="W168" i="1"/>
  <c r="AM168" i="1" s="1"/>
  <c r="W169" i="1"/>
  <c r="AM169" i="1" s="1"/>
  <c r="W170" i="1"/>
  <c r="AM170" i="1" s="1"/>
  <c r="W171" i="1"/>
  <c r="AM171" i="1" s="1"/>
  <c r="W172" i="1"/>
  <c r="AM172" i="1" s="1"/>
  <c r="W173" i="1"/>
  <c r="AM173" i="1" s="1"/>
  <c r="W174" i="1"/>
  <c r="AM174" i="1" s="1"/>
  <c r="Y72" i="1"/>
  <c r="Y66" i="1" l="1"/>
  <c r="Y65" i="1"/>
  <c r="Y60" i="1" l="1"/>
  <c r="Y61" i="1"/>
  <c r="Y25" i="1" l="1"/>
  <c r="Y55" i="1"/>
  <c r="Y53" i="1"/>
  <c r="Y44" i="1" l="1"/>
  <c r="Y18" i="1"/>
  <c r="Y45" i="1"/>
  <c r="Y46" i="1"/>
  <c r="Y47" i="1" l="1"/>
  <c r="Y59" i="1"/>
  <c r="Y56" i="1"/>
  <c r="Y52" i="1" l="1"/>
  <c r="Y51" i="1"/>
  <c r="Y50" i="1"/>
  <c r="Y54" i="1"/>
  <c r="Y48" i="1"/>
  <c r="Y20" i="1"/>
  <c r="Y24" i="1" l="1"/>
  <c r="Y23" i="1"/>
  <c r="Y22" i="1"/>
  <c r="Y21" i="1"/>
  <c r="Y19" i="1"/>
  <c r="Y27" i="1" l="1"/>
  <c r="Y29" i="1"/>
  <c r="Y41" i="1"/>
  <c r="Y30" i="1" l="1"/>
  <c r="Y31" i="1"/>
  <c r="Y43" i="1"/>
  <c r="Y42" i="1"/>
  <c r="Y32" i="1"/>
  <c r="Y33" i="1"/>
  <c r="Y40" i="1"/>
  <c r="Y8" i="1" l="1"/>
  <c r="Y9" i="1"/>
  <c r="Y6" i="1" l="1"/>
  <c r="Y4" i="1"/>
  <c r="Y5" i="1"/>
  <c r="Y13" i="1" l="1"/>
  <c r="Y7" i="1"/>
  <c r="Y3" i="1" l="1"/>
</calcChain>
</file>

<file path=xl/sharedStrings.xml><?xml version="1.0" encoding="utf-8"?>
<sst xmlns="http://schemas.openxmlformats.org/spreadsheetml/2006/main" count="3326" uniqueCount="1539">
  <si>
    <t>AÑO</t>
  </si>
  <si>
    <t>FECHA DE SUSCRIPCION</t>
  </si>
  <si>
    <t>TPO DE CONTRATO</t>
  </si>
  <si>
    <t xml:space="preserve">NUMERO PUBLICACION SECOP </t>
  </si>
  <si>
    <t>NUMERO DE CONTRATO</t>
  </si>
  <si>
    <t xml:space="preserve">MODALIDAD DE SELECCIÓN </t>
  </si>
  <si>
    <t>NUMERO DE OFERENTES DEL PROCESO</t>
  </si>
  <si>
    <t xml:space="preserve">CONTRATISTA </t>
  </si>
  <si>
    <t>NIT / CEDULA</t>
  </si>
  <si>
    <t xml:space="preserve">TIPO DE GASTO </t>
  </si>
  <si>
    <t>RUBRO</t>
  </si>
  <si>
    <t>CDP</t>
  </si>
  <si>
    <t>CRP</t>
  </si>
  <si>
    <t>VALOR DEL CONTRATO</t>
  </si>
  <si>
    <t>VALOR ANTICIPOS</t>
  </si>
  <si>
    <t>ADICIONES</t>
  </si>
  <si>
    <t xml:space="preserve">VALOR ADICIONES </t>
  </si>
  <si>
    <t>PLAZO DE EJECUCION DIAS</t>
  </si>
  <si>
    <t xml:space="preserve">PLAZO DE EJECUCION MESES </t>
  </si>
  <si>
    <t>FECHA DE INICIO</t>
  </si>
  <si>
    <t>FECHA DE TERMINACION</t>
  </si>
  <si>
    <t xml:space="preserve">SUSPENSIONES </t>
  </si>
  <si>
    <t xml:space="preserve">FECHA DE LIQUIDACION </t>
  </si>
  <si>
    <t xml:space="preserve">TERMINOS PRORROGAS </t>
  </si>
  <si>
    <t>NOMBRE DEL INTERVENTOR / SUPERVISOR</t>
  </si>
  <si>
    <t>% EJECUCION FINANCIERA</t>
  </si>
  <si>
    <t>% EJECUCION FISICA</t>
  </si>
  <si>
    <t>ESTADO DEL CONTRATO</t>
  </si>
  <si>
    <t xml:space="preserve">PRESTACION DE SERVICIOS </t>
  </si>
  <si>
    <t xml:space="preserve">CONTRATACION DIRECTA </t>
  </si>
  <si>
    <t>UNICO</t>
  </si>
  <si>
    <t>3-3-1-15-07-45-1375-000</t>
  </si>
  <si>
    <t>-</t>
  </si>
  <si>
    <t xml:space="preserve">12 MESES </t>
  </si>
  <si>
    <t xml:space="preserve">FRANCY LILIANA MURCIA DIAZ </t>
  </si>
  <si>
    <t>3-3-1-15-02-18-1364-000</t>
  </si>
  <si>
    <t xml:space="preserve">3 MESES </t>
  </si>
  <si>
    <t>DORIS CRISTINA GARCIA ADARVE</t>
  </si>
  <si>
    <t xml:space="preserve">NUEVA FECHA DE TERMINACION </t>
  </si>
  <si>
    <t>OBSERVACIONES</t>
  </si>
  <si>
    <t xml:space="preserve">INVERSION </t>
  </si>
  <si>
    <t>VALOR TOTAL</t>
  </si>
  <si>
    <t>OBJETO</t>
  </si>
  <si>
    <t xml:space="preserve">YERNEY ROLANDO RODRIGUEZ AVILA </t>
  </si>
  <si>
    <t>INTEGRANTES CONSORCIO</t>
  </si>
  <si>
    <t>FDLS-CD-001-2020</t>
  </si>
  <si>
    <t>CPS-001-2020</t>
  </si>
  <si>
    <t>PRESTAR LOS SERVICIOS PROFESIONALES COMO ABOGADO PARA APOYAR EL AREA DE GESTIÓN POLICIVA JURÍDICA DE ALCALDÍA LOCAL DE SUMAPAZ.</t>
  </si>
  <si>
    <t>MAGNOLIA KATERIN ALDANA MONTAÑO</t>
  </si>
  <si>
    <t>246( 24 DE ENERO DE 2020)</t>
  </si>
  <si>
    <t>256(24 DE ENERO DE 2020)</t>
  </si>
  <si>
    <t>PERFIL</t>
  </si>
  <si>
    <t xml:space="preserve">PROFESIONAL EN DERECHO CON TARJETA PROFESIONAL VIGENTE 6 MESES O MAS DE EXPERIENCIA </t>
  </si>
  <si>
    <t xml:space="preserve">VALOR MENSUAL </t>
  </si>
  <si>
    <t>CPS-005-2020</t>
  </si>
  <si>
    <t>FDLS-CD-005-2020</t>
  </si>
  <si>
    <t>PRESTAR SERVICIOS PROFESIONALES ESPECIALIZADOS PARA LOS COMPONENTES DE INFRAESTRUCTURA Y MALLA VIAL</t>
  </si>
  <si>
    <t>JOHANA ELIZABETH TRIANA HENAO</t>
  </si>
  <si>
    <t>284(31 DE ENERO DE 2020)</t>
  </si>
  <si>
    <t>284(05 FEBRERO DE 2020)</t>
  </si>
  <si>
    <t>TITULO PROFESIONAL EN INGENIERIA CIVIL ESPECIALISTA EN: INGENIERIA DE VIAS TERRESTRES, GERENCIA DE PROYECTOS, INGENIERIA DE PAVIMENTOS URBANOS Y/O GERENCIA INTEGRAL DE OBRAS, INGENIERIA DE LA CONSTRUCCION O INGENIERIA DE PAVIMENTOS CON TARJETA O LICENCIA VIGENTE MAS DE 2 AÑOSY HASTA 6 AÑOS DE EXPERIENCIA CERTIFICADA.</t>
  </si>
  <si>
    <t>CPS-010-2020</t>
  </si>
  <si>
    <t>FDLS-CD-010-2020</t>
  </si>
  <si>
    <t>PRESTAR LOS SERVICIOS PROFESIONALES PARA LIDERAR Y GARANTIZAR LA IMPLEMEMTACION Y SEGUIMIENTO DE LOS PROCESOS Y PROCEDIMIENTOS DEL SERVICIO SOCIAL APOYO ECONOMICO TIPO C QUE CONTRIBUYAN A LA GARANTIA DE LOS DERECHOS DE LA POBLACION MAYOR EN EL MARCO DE LA POLITICA PUBLICA SOCIAL PARA EL ENVEJECIMIENTO Y LA VEJEZ EN EL DISTRITO CAPITAL A CARGO DE LA LOCALIDAD DE SUMAPAZ</t>
  </si>
  <si>
    <t>CPS-014-2020</t>
  </si>
  <si>
    <t>289(03 DE FEBRERO DE 2020)</t>
  </si>
  <si>
    <t>FDLS-CD-014-2020</t>
  </si>
  <si>
    <t xml:space="preserve">PRESTAR LOS SERVICIOS DE APOYO A LOS ARCHIVOS DE GESTION DE LA ENTIDADEN LA IMPLEMENTACION DE LOS PROCESOS DE CLASIFICACION, ORDENACION, SELECCIÓN NATURAL, FOLIACION, IDENTIFICACION, LEVANTAMIENTO DE INVENTARIOS, ALMACENAMIENTO Y APLICACIÓN DE PROTOCOLOS DE ELIMINACION Y TRANSFERENCIAS DOCUMENTALES. </t>
  </si>
  <si>
    <t>295(05 DE FEBRERO DE 2020)</t>
  </si>
  <si>
    <t>TITULO BACHILLER MAS DE 3 AÑOS DE EXPERIENCIA LABORAL RELACIONADA</t>
  </si>
  <si>
    <t xml:space="preserve">LICETH ANDREA VARGAS VANEGAS </t>
  </si>
  <si>
    <t>FDLS-CD-012-2020</t>
  </si>
  <si>
    <t>CPS-012-2020</t>
  </si>
  <si>
    <t xml:space="preserve">APOYA A LA GESTION DOCUMENTAL DE LA ALCALDIA LOCAL DE SUMAPAZ EN LA IMPLEMENTACION DE LOS PROCESOS DE CLASIFICACION, ORDENACION, SELECCIÓN NATURAL, FOLIACION, IDENTIFICACION, LEVANTAMIENTO DE INVENTARIO, ALMACENAMIENTO Y APLICACIÓN DE PROTOCOLOS DE ELIMINACION Y TRANSFERENCIAS DOCUMENTALES </t>
  </si>
  <si>
    <t>TITULO DE BACHILLER MAS DE TRES AÑOS DE EXPERIENCIA -ORGANIZACIÓN DE ARCHIVOS, DIGITALIZACION,MANEJO DE DOCUMENTOS, APLICACIÓN DE TABLAS DE RETENCION Y VALORACION DOCUMENTAL Y MANEJO DE BASE DE DATOS</t>
  </si>
  <si>
    <t>FDLS-CD-011-2020</t>
  </si>
  <si>
    <t>CPS-011-2020</t>
  </si>
  <si>
    <t>291(03 DE FEBRERO)</t>
  </si>
  <si>
    <t xml:space="preserve">PRESTAR SUS SERVICIOS COMO INGENIERO DIRECTOR DEL PARQUE AUTOMOTOR DE MAQUINARIA PESADA DE PROPIEDAD DEL FONDO DE DESARROLLO LOCAL DE SUMASPAZ, PARA LA REALIZACION DE LABORES DE MANTENIMIENTO DE LA MALLA VIAL Y ZONAS PUBLICAS, ASIC COMO ATENDER LAS EMERGENCIAS VIALES QUE SURJAN EN LA LOCALIDAD DE SUMAPAZ </t>
  </si>
  <si>
    <t>285( 05 FEBRERO DE 2020)</t>
  </si>
  <si>
    <t>290(03 DE FEBRERO DE 2020)</t>
  </si>
  <si>
    <t xml:space="preserve">2 MESES 15 DIAS </t>
  </si>
  <si>
    <t xml:space="preserve">FORMACION PROFESIONAL COMO INGENIERO CIVIL O VIAS Y TRANSPORTE, 3 AÑOS O MAS DE EXPERIENCIA </t>
  </si>
  <si>
    <t>FDLS-CD-009-2020</t>
  </si>
  <si>
    <t>CPS-009-2020</t>
  </si>
  <si>
    <t xml:space="preserve">PRESTAR LOS SERVICIOS PROFESIONALES PARA COORDINAR LA ARTICULACION, ASISTENCIA Y ACOMPAÑAMIENTO DE LOS PROCESOS DE PLANEACION LOCAL PARA LA PROMOCION DE LA PARTICIPACION DE LAS MUIJERES Y DE EQUIDAD DE GENERO PARA MATERIALIZAR EN LA LOCALIDAD DE SUMAPAZ LAS ESTRATEGIAS DE TERRITORIZACION Y TRANSVERSALIZACION DE LA POLITICA PUBLICA DE MUJERES Y EQUIDAD DE GENERO </t>
  </si>
  <si>
    <t>ANA ROSA BAUTISTA RINCON</t>
  </si>
  <si>
    <t>282(05 DE FEBRERO DE 2020)</t>
  </si>
  <si>
    <t>285(31 DE ENERO DE 20209</t>
  </si>
  <si>
    <t xml:space="preserve">TITULO PROFESIONAL EN AREAS DE CONOCIMIENTO ESTABLECIDAS EN EL SISTEMA  NACIONAL DE INFORMACION DE EDUCACION SUPERIOR SNIES CIENCIAS HUMANAS O SOCIALES O DE LA EDUCACION O POLITICAS O ADMINISTRACION PUBLICA O PSICOLOGIA O TRABAJO SOCIAL  ESPERIENCIA ESPECIFICA EN TEMAS RELACIONADOS MAS DE 3 AÑOS DE EXPERIANCIA </t>
  </si>
  <si>
    <t>FDLS-CD-008-2020</t>
  </si>
  <si>
    <t>CPS-008-2020</t>
  </si>
  <si>
    <t>PRESTAR LOS SERVICIOS PROFESIONALES AL AREA DE GESTION DE DESARROLLO LOCAL PARA LA REALIZAR LA FORMULACION Y SEGUIMIENTO A LOS PROYECTOS DE INVERSION O COMPONENTES QUE LE SEAN DESIGNADOS</t>
  </si>
  <si>
    <t xml:space="preserve">CESAR ALEXANDER URIZA ROJAS </t>
  </si>
  <si>
    <t>283(05 DE FEBRERO DEL 2020)</t>
  </si>
  <si>
    <t>283(31 DE ENERO DE 2020)</t>
  </si>
  <si>
    <t xml:space="preserve">TITULO PROFESIONAL EN ARQUITECTURA,CONTRUCCION, GESTION EN ARQUITECTURAO CONSTRUCCION EN ARQUITECTURA E INGENIERIA O INGENIERIA CIVIL CON TARJETA O LICENCIA PROFESIONAL VIGENTE MA SDE TRES AÑOS DE EXPERIENCIA </t>
  </si>
  <si>
    <t>FDLS-CD-003-2020</t>
  </si>
  <si>
    <t>CPS-003-2020</t>
  </si>
  <si>
    <t>PRESTAR LOS SERVICIOS PARA OPERAR EL VEHÍCULO ASIGNADO, REALIZANDO DE MANERA OPORTUNA EFICIENTE Y SEGURA LOS DESPLAZAMIENTOS DE LOS FUNCIONARIOS DEL FONDO DE DESARROLLO LOCAL DEL SUMAPAZ Y/O DEMÁS PERSONAL QUE REQUIERA SER TRASLADADO EN LA ZONA URBANA Y RURAL DE LA LOCALIDAD EN CUMPLIMIENTO DE LAS ACTIVIDADES PROPIAS DE LA ADMINISTRACIÓN LOCAL.</t>
  </si>
  <si>
    <t>CARLOS JULIO CRUZ AMAYA</t>
  </si>
  <si>
    <t>278(29 DE ENERO DE 2020)</t>
  </si>
  <si>
    <t>273(30 DE ENERO DE 2020)</t>
  </si>
  <si>
    <t>TITULO DE BACHILLER CON LICENCIA DE CONDUCCION CATEGORIA B1 (VIGENTE) MAS DE 3 AÑOS DE EXPERIENCIA</t>
  </si>
  <si>
    <t>FDLS-CD-002-2020</t>
  </si>
  <si>
    <t>CPS-002-2020</t>
  </si>
  <si>
    <t>WILLIAM OSWALDO RUBIANO TELLEZ</t>
  </si>
  <si>
    <t>245(23 DE ENERODE 2020)</t>
  </si>
  <si>
    <t>275(30 DE ENERO DE 2020)</t>
  </si>
  <si>
    <t>FDLS-CD-004-2020</t>
  </si>
  <si>
    <t>CPS-004-2020</t>
  </si>
  <si>
    <t>ANGEL RODRIGO MUÑOZ</t>
  </si>
  <si>
    <t>267(28 DE ENERO DE 2020)</t>
  </si>
  <si>
    <t>286(05 DE FEBRERO 2020)</t>
  </si>
  <si>
    <t>FDLS-CD-013-2020</t>
  </si>
  <si>
    <t>CPS-013-2020</t>
  </si>
  <si>
    <t>PRESTAR LOS SERVICIOS PROFESIONALES AL ÁREA DE GESTIÓN DE DESARROLLO LOCAL PARA REALIZAR LA FORMULACIÓN, SEGUIMIENTO A LOS DIFERENTES PROCESOS RELACIONADOS CON LA INFRAESTRUCTURA DE LA LOCALIDAD DE SUMAPAZ</t>
  </si>
  <si>
    <t>JUAN DAVID CORTES GOMEZ</t>
  </si>
  <si>
    <t>287(05 DE FEBRERO DE 2020)</t>
  </si>
  <si>
    <t>286(31 DE ENERO DE 2020)</t>
  </si>
  <si>
    <t xml:space="preserve">TITULO PROFESIONAL EN INGENIERIA CIVIL CON TARJETA PROFESIONAL VIGENTE MAS DE 3 AÑOS DE EXPERIENCIA </t>
  </si>
  <si>
    <t>FDLS-CD-007-2020</t>
  </si>
  <si>
    <t>CPS-007-2020</t>
  </si>
  <si>
    <t>PRESTAR LOS SERVICIOS PROFESIONALES COMO ABOGADO DE APOYO AL ÁREA DE GESTIÓN POLICIVA JURÍDICA SUMAPAZ, EN EL DESARROLLO DE LAS FUNCIONES PROPIAS DE ESA DEPENDENCIA</t>
  </si>
  <si>
    <t>FRANK JAVIER MARQUEZ ARRIETA</t>
  </si>
  <si>
    <t>280(04 DE FEBRERO DE 2020)</t>
  </si>
  <si>
    <t>287(31 DE ENERO DE 2020)</t>
  </si>
  <si>
    <t xml:space="preserve"> TITULO PROFESIONAL EN DERECHO CON TARJETA PROFESIONAL VIGENTE  MAS DE TRES AÑOS DE EXPERIENCIA </t>
  </si>
  <si>
    <t>FDLS-CD-006-2020</t>
  </si>
  <si>
    <t>CPS-006-2020</t>
  </si>
  <si>
    <t>PRESTAR LOS SERVICIOS PROFESIONALES AL DESPACHO DE LA ALCALDIA LOCAL DE SUMAPAZ PARA EL CUMPLIMIENTO DEL PLAN DE DESARROLLO "SUMAPAZ EN PAZ, MÁS PRODUCTIVA Y AMBIENTAL PARA TODOS" 2017-2020.</t>
  </si>
  <si>
    <t>ANGIE CAROLINA PRIETO ALVARADO</t>
  </si>
  <si>
    <t>281(04 DE FEBRERO DE 2020)</t>
  </si>
  <si>
    <t>282(31 ENERO DE 2020)</t>
  </si>
  <si>
    <t xml:space="preserve">PROFESIONAL EN ADMINISTRACION DE EMPRESAS, ADMINISTRACION PUBLICA, ECONOMIA, DERECHO O INGENIERIA INDUSTRIAL CON TARJETA PROFESIONAL VIGENTE MAS DE TRES AÑOS DE EXPERIENCIA </t>
  </si>
  <si>
    <t>311(10 DE FEBRERO DE 2020)</t>
  </si>
  <si>
    <t>310(01 DE FEBRERO DE 2020)</t>
  </si>
  <si>
    <t>PABON CORTES LUIS ALEJANDRO</t>
  </si>
  <si>
    <t>312(11 DE FEBRERO DE 20209</t>
  </si>
  <si>
    <t xml:space="preserve">TITULO PROFESIONAL EN PSICOLOGIA, TRABAJO SOCIAL, GERONTOLOGIA, SOCIOLOGIA O TRABAJO SOCIAL O ECONOMIA O ADMINISTRACION DE EMPRESAS MAS DE 3 AÑOS DE EXPERIENCIA </t>
  </si>
  <si>
    <t>JOAN LONDOÑO GUERRERO</t>
  </si>
  <si>
    <t xml:space="preserve">VILMA AMPARO LOPEZ HERRERA </t>
  </si>
  <si>
    <t>EUDALIA CUBIDEZ RUIZ</t>
  </si>
  <si>
    <t>CPS-015-2020</t>
  </si>
  <si>
    <t>CPS-016-2020</t>
  </si>
  <si>
    <t>CPS-017-2020</t>
  </si>
  <si>
    <t>CPS-018-2020</t>
  </si>
  <si>
    <t>CPS-019-2020</t>
  </si>
  <si>
    <t>CPS-020-2020</t>
  </si>
  <si>
    <t>CPS-021-2020</t>
  </si>
  <si>
    <t>CPS-022-2020</t>
  </si>
  <si>
    <t>CPS-023-2020</t>
  </si>
  <si>
    <t>CPS-024-2020</t>
  </si>
  <si>
    <t>CPS-025-2020</t>
  </si>
  <si>
    <t>CPS-027-2020</t>
  </si>
  <si>
    <t>FDLS-CD-015-2020</t>
  </si>
  <si>
    <t>FDLS-CD-016-2020</t>
  </si>
  <si>
    <t>FDLS-CD-017-2020</t>
  </si>
  <si>
    <t>FDLS-CD-018-2020</t>
  </si>
  <si>
    <t>FDLS-CD-019-2020</t>
  </si>
  <si>
    <t>FDLS-CD-020-2020</t>
  </si>
  <si>
    <t>APOYAR EN LAS TAREAS OPERATIVAS DE CARÁCTER ARCHIVÍSTICO DESARROLLADAS EN LA ALCALDÍA LOCAL PARA GARANTIZAR LA APLICACIÓN CORRECTA DE LOS PROCEDIMIENTOS TÉCNICOS.</t>
  </si>
  <si>
    <t>SANDRA JOHANNA APACHE CHICA</t>
  </si>
  <si>
    <t>PRESTAR SUS SERVICIOS COMO CONDUCTOR DE VEHÍCULOS PESADOS DE PROPIEDAD DEL FONDO DE DESARROLLO LOCAL DE SUMAPAZ QUE LE SEA ASIGNADA PARA LA REALIZACIÓN DE LABORES DE MANTENIMIENTO DE LA MALLA VIAL Y LAS ZONAS PÚBLICAS DE LA LOCALIDAD, ASÍ COMO ATENDER LAS EMERGENCIAS VIALES QUE SURJAN EN LA LOCALIDAD DE SUMAPAZ</t>
  </si>
  <si>
    <t>NILSON LOPEZ RAMIREZ</t>
  </si>
  <si>
    <t>JHON EDUARD ROMERO MICAN</t>
  </si>
  <si>
    <t>PRESTAR SUS SERVICIOS COMO CONDUCTOR DE VEHÍCULOS PESADOS DE PROPIEDAD DEL FONDO DE DESARROLLO LOCAL DE SUMAPAZ QUE LE SEA ASIGNADO PARA LA REALIZACIÓN DE LABORES DE MANTENIMIENTO DE LA MALLA VIAL Y LAS ZONAS PÚBLICAS DE LA LOCALIDAD, ASÍ COMO ATENDER LAS EMERGENCIAS VIALES QUE SURJAN EN LA LOCALIDAD DE SUMAPAZ.</t>
  </si>
  <si>
    <t>FDLS-CD-021-2020</t>
  </si>
  <si>
    <t>FDLS-CD-022-2020</t>
  </si>
  <si>
    <t>FDLS-CD-023-2020</t>
  </si>
  <si>
    <t>FDLS-CD-024-2020</t>
  </si>
  <si>
    <t>FDLS-CD-025-2020</t>
  </si>
  <si>
    <t>FDLS-CD-027-2020</t>
  </si>
  <si>
    <t>PRESTAR SUS SERVICIOS COMO CONDUCTOR DE VEHICULOS PESADOS DE PROPIEDAD DEL FONDO DE DESARROLLO LOCAL DE SUMAPAZ QUE LE SEA ASIGNADA PARA LA REALIZACION DE LABORES DE MANTENIMIENTO DE LA MALLA VIAL Y LAS ZONAS PÚBLICAS DE LA LOCALIDAD, ASÍ COMO ATENDER LAS EMERGENCIAS VIALES QUE SURJAN EN LA LOCALIDAD DE SUMAPAZ</t>
  </si>
  <si>
    <t>YOVANY CASTIBLANCO HUERTAS</t>
  </si>
  <si>
    <t>HERNAN DARIO HERRERA MORALES</t>
  </si>
  <si>
    <t>GERMAN ROMERO ROMAN</t>
  </si>
  <si>
    <t xml:space="preserve">
PRESTAR SUS SERVICIOS COMO CONDUCTOR DE VEHÍCULOS PESADOS DE PROPIEDAD DEL FONDO DE DESARROLLO LOCAL DE SUMAPAZ QUE LE SEA ASIGNADA PARA LA REALIZACIÓN DE LABORES DE MANTENIMIENTO DE LA MALLA VIAL Y LAS ZONAS PÚBLICAS DE LA LOCALIDAD, ASÍ COMO ATENDER LAS EMERGENCIAS VIALES QUE SURJAN EN LA LOCALIDAD DE SUMAPAZ</t>
  </si>
  <si>
    <t>PRESTAR SUS SERVICIOS COMO CONDUCTOR DE VEHÍCULOS PESADOS DE PROPIEDAD DEL FONDO DE DESARROLLO LOCAL DE SUMAPAZ QUE LE SEA ASIGNADA PARA LA REALIZACIÓN DE LABORES DE MANTENIMIENTO DE LA MALLA VIAL Y LAS ZONAS PÚBLICAS DE LA LOCALIDAD, ASÍ COMO ATENDER LAS EMERGENCIAS VIALES QUE SURJAN EN LA LOCALIDAD DE SUMAPAZ.</t>
  </si>
  <si>
    <t>MOISES DELGADO VERGARA</t>
  </si>
  <si>
    <t>“PRESTAR SUS SERVICIOS COMO CONDUCTOR DE VEHÍCULOS PESADOS DE PROPIEDAD DEL FONDO DE DESARROLLO LOCAL DE SUMAPAZ QUE LE SEA ASIGNADA PARA LA REALIZACIÓN DE LABORES DE MANTENIMIENTO DE LA MALLA VIAL Y LAS ZONAS PÚBLICAS DE LA LOCALIDAD, ASÍ COMO ATENDER LAS EMERGENCIAS VIALES QUE SURJAN EN LA LOCALIDAD DE SUMAPAZ”</t>
  </si>
  <si>
    <t>ARNOLDO RAMIREZ MALAGON</t>
  </si>
  <si>
    <t>HILBER VERGARA ROBAYO</t>
  </si>
  <si>
    <t>CPS-028-2020</t>
  </si>
  <si>
    <t>CARLOS JULIO PALACIOS RAMIREZ</t>
  </si>
  <si>
    <t>FDLS-CD-028-2020</t>
  </si>
  <si>
    <t>PRESTAR SUS SERVICIOS COMO OPERARIO DE MAQUINARIA PESADA DE PROPIEDAD DEL FONDO DE DESARROLLO LOCAL DE SUMAPAZ QUE LE SEA ASIGNADA PARA LA REALIZACIÓN DE LABORES DE MANTENIMIENTO DE LA MALLA VIAL Y LAS ZONAS PÚBLICAS DE LA LOCALIDAD, ASÍ COMO ATENDER LAS EMERGENCIAS VIALES QUE SURJAN EN LA LOCALIDAD DE SUMAPAZ</t>
  </si>
  <si>
    <t>AUDER ORLANDO DIAZ RUBIANO</t>
  </si>
  <si>
    <t>FDLS-CD-029-2020</t>
  </si>
  <si>
    <t>CPS-029-2020</t>
  </si>
  <si>
    <t>SALOMON PALACIOS ROMERO</t>
  </si>
  <si>
    <t>FDLS-CD-030-2020</t>
  </si>
  <si>
    <t>CPS-030-2020</t>
  </si>
  <si>
    <t>PRESTAR SUS SERVICIOS COMO OPERARIO DE MAQUINARIA PESADA DE PROPIEDAD DEL FONDO DE DESARROLLO LOCAL DE SUMAPAZ QUE LE SEA ASIGNADO PARA LA REALIZACIÓN DE LABORES DE MANTENIMIENTO DE LA MALLA VIAL Y LAS ZONAS PÚBLICAS DE LA LOCALIDAD, ASÍ COMO ATENDER LAS EMERGENCIAS VIALES QUE SURJAN EN LA LOCALIDAD DE SUMAPAZ</t>
  </si>
  <si>
    <t>ALEXANDER BUSTOS CHAVARRO</t>
  </si>
  <si>
    <t>FDLS-CD-031-2020</t>
  </si>
  <si>
    <t>CPS-031-2020</t>
  </si>
  <si>
    <t>RUPERTO VILLALBA ROMAN</t>
  </si>
  <si>
    <t>FDLS-CD-032-2020</t>
  </si>
  <si>
    <t>CPS-032-2020</t>
  </si>
  <si>
    <t>ALBEIRO BARBOSA CIFUENTES</t>
  </si>
  <si>
    <t>FDLS-CD-033-2020</t>
  </si>
  <si>
    <t>CPS-033-2020</t>
  </si>
  <si>
    <t>NEIDER MOLINA REY</t>
  </si>
  <si>
    <t>FDLS-CD-034-2020</t>
  </si>
  <si>
    <t>CPS-034-2020</t>
  </si>
  <si>
    <t>RAMIRO MARTINEZ HILARION</t>
  </si>
  <si>
    <t>FDLS-CD-035-2020</t>
  </si>
  <si>
    <t>CPS-035-2020</t>
  </si>
  <si>
    <t>HECTOR ERNESTO GARCIA GARIBELLO</t>
  </si>
  <si>
    <t>FDLS-CD-036-2020</t>
  </si>
  <si>
    <t>CPS-036-2020</t>
  </si>
  <si>
    <t>GUSTAVO MARTINEZ HERNANDEZ</t>
  </si>
  <si>
    <t>FDLS-CD-037-2020</t>
  </si>
  <si>
    <t>CPS-037-2020</t>
  </si>
  <si>
    <t>ERNESTO GUEVARA GONZALEZ</t>
  </si>
  <si>
    <t>FDLS-CD-038-2020</t>
  </si>
  <si>
    <t>CPS-038-2020</t>
  </si>
  <si>
    <t>DEIVER ORLANDO ROMERO ROJAS</t>
  </si>
  <si>
    <t>FDLS-CD-039-2020</t>
  </si>
  <si>
    <t>CPS-039-2020</t>
  </si>
  <si>
    <t>ELKIN ANDRES GARCIA CIFUENTES</t>
  </si>
  <si>
    <t>FDLS-CD-040-2020</t>
  </si>
  <si>
    <t>CPS-040-2020</t>
  </si>
  <si>
    <t>JOSE JAVIER PORRAS</t>
  </si>
  <si>
    <t>FDLS-CD-041-2020</t>
  </si>
  <si>
    <t>CPS-041-2020</t>
  </si>
  <si>
    <t>LEONEL JESID MARTINEZ MARTINEZ</t>
  </si>
  <si>
    <t>FDLS-CD-042-2020</t>
  </si>
  <si>
    <t>CPS-042-2020</t>
  </si>
  <si>
    <t>ORLANDO HERNANDEZ MARTINEZ</t>
  </si>
  <si>
    <t>FDLS-CD-043-2020</t>
  </si>
  <si>
    <t>CPS-043-2020</t>
  </si>
  <si>
    <t>APOYAR LA GESTIÓN DOCUMENTAL DE LA ALCALDÍA LOCAL DE SUMAPAZ EN LA IMPLEMENTACIÓN DE LOS PROCESOS DE CLASIFICACIÓN, ORDENACIÓN, SELECCIÓN NATURAL, FOLIACIÓN, IDENTIFICACIPON, LEVANTAMIENTO DE INVENTARIOS, ALMACENAMIENTO Y APLICACIÓN DE PROTOCOLOS DE ELIMINACIÓN Y TRANSFERENCIAS DOCUMENTALES.</t>
  </si>
  <si>
    <t>MONICA GONZALEZ MEJIA</t>
  </si>
  <si>
    <t>FDLS-CD-044-2020</t>
  </si>
  <si>
    <t>CPS-044-2020</t>
  </si>
  <si>
    <t>PRESTAR SUS SERVICIOS DE APOYO PARA REALIZAR ACTIVIDADES INHERENTES A LA GESTIÓN DOCUMENTAL DE LA ALCALDÍA LOCAL DE SUMAPAZ Y LA CORREGIDURÍA DE SAN JUAN.</t>
  </si>
  <si>
    <t xml:space="preserve">
ANA MARÍA MOSQUERA PINTO</t>
  </si>
  <si>
    <t>460 ( 28 FEBRERO DE 2020)</t>
  </si>
  <si>
    <t>444(25 DE FEBRERO 2020)</t>
  </si>
  <si>
    <t xml:space="preserve">BACHILLER ACADEMICO EXPERIENCIA 3 AÑOS </t>
  </si>
  <si>
    <t xml:space="preserve">2 MESES Y 15 DIAS </t>
  </si>
  <si>
    <t>318( 13 FEBRERO 2020)</t>
  </si>
  <si>
    <t>451( 28 DE FEBRERO DE 2020)</t>
  </si>
  <si>
    <t>434(25 FEBRERO DEL 2020)</t>
  </si>
  <si>
    <t>449(28 FEBRERO 2020)</t>
  </si>
  <si>
    <t>435(25 DEFEBRERO 2020)</t>
  </si>
  <si>
    <t>447(28 DE FEBRERO 2020)</t>
  </si>
  <si>
    <t>436(25 DE FEBRERO DEL 2020)</t>
  </si>
  <si>
    <t>453(28 FEBRERO2020)</t>
  </si>
  <si>
    <t>437(25 FEBRERO 2020)</t>
  </si>
  <si>
    <t>456(28 FEBRERO 2020)</t>
  </si>
  <si>
    <t>455(28 DE FEBRERO 2020)</t>
  </si>
  <si>
    <t>438(25 FEBRERO 2020)</t>
  </si>
  <si>
    <t>439(25 FEBRERO 2020)</t>
  </si>
  <si>
    <t>450(28 FEBRERO 2020)</t>
  </si>
  <si>
    <t>3-13-1-15-02-18-1364-000</t>
  </si>
  <si>
    <t>440(25 DE FEBRERO 2020)</t>
  </si>
  <si>
    <t>446(28 DE FEBRERO 2020)</t>
  </si>
  <si>
    <t>458(28 FEBRERO 2020)</t>
  </si>
  <si>
    <t>441(25 FEBRERO 2020)</t>
  </si>
  <si>
    <t>442(25 FEBRERO 2020)</t>
  </si>
  <si>
    <t>462(28 FEBRERO 2020)</t>
  </si>
  <si>
    <t>443(25 FEBRERO 2020)</t>
  </si>
  <si>
    <t>452(28 FEBRERO 2020)</t>
  </si>
  <si>
    <t>445(25 FEBRERO 2020)</t>
  </si>
  <si>
    <t>445(28 FEBRERO 2020)</t>
  </si>
  <si>
    <t>446(25 DE FEBRERO 2020)</t>
  </si>
  <si>
    <t>439(27 DE FEBRERO DE 2020)</t>
  </si>
  <si>
    <t xml:space="preserve">BACHILLER ACADEMICO EXPERIENCIA TRES AÑOS </t>
  </si>
  <si>
    <t>448(25 DE FEBRERO 2020)</t>
  </si>
  <si>
    <t>454(28 DE FEBRERO 2020)</t>
  </si>
  <si>
    <t>450(25 DE FEBRERO 2020)</t>
  </si>
  <si>
    <t>461(28 FEBRERO 2020)</t>
  </si>
  <si>
    <t>449(25 FEBRERO 2020)</t>
  </si>
  <si>
    <t>441(27 DE FEBRERO2020)</t>
  </si>
  <si>
    <t>296(05FEBRERO 2020)</t>
  </si>
  <si>
    <t>444(28 FEBRERO 2020)</t>
  </si>
  <si>
    <t xml:space="preserve">TECNICO EN SISTEMAS DE INFORMACION, BIBLIOTECOLOGIA Y ARCHIVISTICA O CIENCIAS DE LA INFORMACION, LA DOCUMENTACION, BIBLIOTECOLOGIA Y ARCHIVISTICA , MAS DE TRES AÑOS DE EXPERIENCIA </t>
  </si>
  <si>
    <t>443(28 FEBRERO 2020)</t>
  </si>
  <si>
    <t>311(12 FEBRERO 2020)</t>
  </si>
  <si>
    <t>313(13 FEBRERO 2020)</t>
  </si>
  <si>
    <t>448(28 FEBRERO 2020)</t>
  </si>
  <si>
    <t>433(26 FEBRERO 2020)</t>
  </si>
  <si>
    <t>317(13 FEBRERO 2020)</t>
  </si>
  <si>
    <t>314(13 FEBRERO 2020)</t>
  </si>
  <si>
    <t>457(28 FEBRERO 2020)</t>
  </si>
  <si>
    <t>316(13 FEBRERO 2020)</t>
  </si>
  <si>
    <t>431(26 FEBRERO 2020)</t>
  </si>
  <si>
    <t>PRESTAR SUS SERVICIOS COMO TECNICO DE APOYO ADMINISTRATIVO AL AREA DE GESTION DE DESARROLLO LOCAL DE LA ALCALDIA LOCAL DE SUMAPAZ.</t>
  </si>
  <si>
    <t>ANA MILENA SILVA CORTES</t>
  </si>
  <si>
    <t>452(26 FEBRERO 2020)</t>
  </si>
  <si>
    <t>467(9 DE MARZO DE 2020)</t>
  </si>
  <si>
    <t>TITULO TECNICO EN CONTABILIDAD Y SISTEMAS, GESTION ADMINISTRATIVA, PROCESOS ADMINISTRATIVOS, PROCESOS FINANCIEROS, EN ADMINISTRACION DE EMPRESAS, GESTION EMPRESARIAL O PROCESOS EMPRESARIALES.</t>
  </si>
  <si>
    <t>CPS-046-2020</t>
  </si>
  <si>
    <t>FDLS-CD-046-2020</t>
  </si>
  <si>
    <t>PRESTAR LOS SERVICIOS PROFESIONALES JURÍDICOS PARA APOYAR LOS ASUNTOS LEGALES Y CONTRACTUALES DE LA ALCALDÍA LOCAL DE SUMAPAZ DE LOS PROYECTOS DE INVERSIÓN 1379, 1356, 1382, 1377, 1375 Y SEGUIMIENTO CUENTAS POR PAGAR Y ACTAS DE LIQUIDACIÓN</t>
  </si>
  <si>
    <t>BRAHAN EDUARDO GARCIA LOPEZ</t>
  </si>
  <si>
    <t>INVERSION</t>
  </si>
  <si>
    <t>478(09 MARZO DE 2020)</t>
  </si>
  <si>
    <t>470(10 DE MARZO DE 2020)</t>
  </si>
  <si>
    <t>TITULO PROFESIONAL EN DERECHO CON TARJETA PROFESIONAL VIGENTE MAS DE TRES AÑOS DE EXPERIENCIA</t>
  </si>
  <si>
    <t>CPS-052-2020</t>
  </si>
  <si>
    <t>FDLS-CD-052-2020</t>
  </si>
  <si>
    <t>PRESTAR SUS SERVICIOS COMO AYUDANTE DE LA MAQUINARIA PESADA DE PROPIEDAD DEL FONDO DE DESARROLLO LOCAL DE SUMAPAZ QUE LE SEA ASIGNADA PARA LA REALIZACIÓN DE LABORES DE MANTENIMIENTO Y MEJORAMIENTO DE LA MALLA VIAL, ZONAS PÚBLICAS , ASÍ COMO LA ATENCIÓN DE EMERGENCIAS VIALES QUE SURJAN EN LA LOCALIDAD DE SUMAPAZ</t>
  </si>
  <si>
    <t>ERISMENDIZ CASTELLANOS DIAZ</t>
  </si>
  <si>
    <t>469(09 MARZO DE 2020)</t>
  </si>
  <si>
    <t>475(12 MARZO DE 2020)</t>
  </si>
  <si>
    <t xml:space="preserve">BACHILLER ACADEMICO TRES AÑOS DE EXPERIENCIA </t>
  </si>
  <si>
    <t>FDLS-CD-048-2020</t>
  </si>
  <si>
    <t>FDLS-CD-049-2020</t>
  </si>
  <si>
    <t>FDLS-CD-050-2020</t>
  </si>
  <si>
    <t>FABIAN LEONARDO PULIDO MORENO</t>
  </si>
  <si>
    <t>475(09 MARZO DE 2020)</t>
  </si>
  <si>
    <t>476(12 MARZO DE 2020)</t>
  </si>
  <si>
    <t xml:space="preserve">PABLO YESID RIOS HILARION </t>
  </si>
  <si>
    <t>476(09 MARZO DE 2020)</t>
  </si>
  <si>
    <t>477(12 MARZO DE 2020)</t>
  </si>
  <si>
    <t xml:space="preserve">FABIO MORENO TORRES </t>
  </si>
  <si>
    <t>478(12 MARZO DE 2020)</t>
  </si>
  <si>
    <t>477(09 MARZO DE 2020)</t>
  </si>
  <si>
    <t xml:space="preserve">GLORIA ESPERANZA PIRAJON TEJEDOR </t>
  </si>
  <si>
    <t>CPS-050-2020</t>
  </si>
  <si>
    <t>CPS-049-2020</t>
  </si>
  <si>
    <t>FDLS-CD-054-2020</t>
  </si>
  <si>
    <t>CPS-054-2020</t>
  </si>
  <si>
    <t xml:space="preserve">	PRESTAR SUS SERVICIOS COMO AYUDANTE DE LA MAQUINARIA PESADA DE PROPIEDAD DEL FONDO DE DESARROLLO LOCAL DE SUMAPAZ QUE LE SEA ASIGNADA PARA LA REALIZACIÓN DE LABORES DE MANTENIMIENTO Y MEJORAMIENTO DE LA MALLA VIAL, ZONAS PÚBLICAS, ASÍ COMO ATENDER LAS EMERGENCIAS VIALES QUE SURJAN EN LA LOCALIDAD DE SUMAPAZ</t>
  </si>
  <si>
    <t>RAFAEL LARA SANABRIA</t>
  </si>
  <si>
    <t>472(09 DE MARZO DE 2020)</t>
  </si>
  <si>
    <t>471(12 MARZO DE 2020)</t>
  </si>
  <si>
    <t>FDLS-CD-055-2020</t>
  </si>
  <si>
    <t>CPS-055-2020</t>
  </si>
  <si>
    <t>PRESTAR SUS SERVICIOS COMO AYUDANTE DE LA MAQUINARIA PESADA DE PROPIEDAD DEL FONDO DE DESARROLLO LOCAL DE SUMAPAZ QUE LE SEA ASIGNADA PARA LA REALIZACIÓN DE LABORES DE MANTENIMIENTO Y MEJORAMIENTO DE LA MALLA VIAL, ZONAS PÚBLICAS, ASÍ COMO ATENDER LAS EMERGENCIAS VIALES QUE SURJAN EN LA LOCALIDAD DE SUMAPAZ</t>
  </si>
  <si>
    <t>CARLOS JAIR PEÑA PEÑA</t>
  </si>
  <si>
    <t>473(09 MARZO DE 2020)</t>
  </si>
  <si>
    <t>474(12 MARZO DE 2020)</t>
  </si>
  <si>
    <t>FDLS-CD-057-2020</t>
  </si>
  <si>
    <t>CPS-057-2020</t>
  </si>
  <si>
    <t>PRESTAR LOS SERVICIOS PROFESIONALES DE APOYO AL GRUPO DE GESTIÓN DE DESARROLLO LOCAL EN LOS TEMAS CONTABLES DEL FONDO DE DESARROLLO LOCAL DE SUMAPAZ</t>
  </si>
  <si>
    <t>YESID EDUARDO MARQUEZ GOMEZ</t>
  </si>
  <si>
    <t xml:space="preserve">4 MESES </t>
  </si>
  <si>
    <t xml:space="preserve">PROFESIONAL EN CONTADURIA PUBLICA, CONTABILIDAD Y FINANZAS, ADMINISTRADOR DE EMPRESAS, ADMINISTRADOR PUBLICO CON TARJETA PROFESIONAL VIGENTE MAS DE TRES AÑOS DE EXPERIENCIA </t>
  </si>
  <si>
    <t>FDLS-CD-056-2020</t>
  </si>
  <si>
    <t>CPS-056-2020</t>
  </si>
  <si>
    <t>PRESTAR SUS SERVICIOS COMO AUXILIAR ADMINISTRATIVO PARA EL ÁREA DE GESTIÓN DE DESARROLLO DE LA ALCALDÍA LOCAL DE SUMAPAZ</t>
  </si>
  <si>
    <t>LAURA MELISSA GONZÁLEZ LÓPEZ</t>
  </si>
  <si>
    <t>488(13 DE MARZO DE 2020)</t>
  </si>
  <si>
    <t>485(13 MARZO 2020)</t>
  </si>
  <si>
    <t>3 MESES</t>
  </si>
  <si>
    <t xml:space="preserve">BACHILLER ACADEMICO MAS DE TRES AÑOS DE EXPERIENCIA LABORAL </t>
  </si>
  <si>
    <t>CPS-48-2020</t>
  </si>
  <si>
    <t>FDLS-CD-045-2020</t>
  </si>
  <si>
    <t>CPS-045-2020</t>
  </si>
  <si>
    <t>PRESTACIÓN DE SERVICIOS DE APOYO PARA LAS CORREGIDURIAS DE NAZARETH Y BETANIA REALIZANDO ACTIVIDADES LOGÍSTICAS Y OPERATIVAS ATENDIENDO LINEAMIENTOS DE LAS DIFERENTES ÁREAS DE LA ADMINISTRACIÓN LOCAL EN LOS BIENES DE PROPIEDAD DEL FONDO DE DESARROLLO LOCAL Y/O DE LA ALCALDÍA LOCAL DE SUMAPAZ</t>
  </si>
  <si>
    <t>ENRIQUE HUERTAS</t>
  </si>
  <si>
    <t>471(09 MARZO DE 2020)</t>
  </si>
  <si>
    <t xml:space="preserve">RECONICIMIENTO COMO LIDER SOCIAL SIN EXPERIENCIA O HASTA 3 AÑOS DE EXPERIENCIA </t>
  </si>
  <si>
    <t>FDLS-CD-047-2020</t>
  </si>
  <si>
    <t>CPS-047-2020</t>
  </si>
  <si>
    <t>PRESTACIÓN DE SERVICIOS DE APOYO PARA EL ÁREA DE GESTIÓN DE DESARROLLO LOCAL REALIZANDO ACTIVIDADES LOGÍSTICAS Y OPERATIVAS ATENDIENDO LOS LINEAMIENTOS DE LAS DIFERENTES ÁREAS DE LA ADMINISTRACIÓN LOCAL EN LOS BIENES DE PROPIEDAD DEL FONDO DE DESARROLLO LOCAL Y/O DE LA ALCALDÍA LOCAL DE SUMAPAZ</t>
  </si>
  <si>
    <t>LEOPOLDO MARTINEZ MARTINEZ</t>
  </si>
  <si>
    <t>470(09 MARZO DE 2020)</t>
  </si>
  <si>
    <t>479(13 MARZO DE 2020)</t>
  </si>
  <si>
    <t xml:space="preserve">TITULO DE BACHILLER CON ACREDITACION DE CURSO DE MANEJO DE ALTURAS MAS DE TRES AÑOS DE EXPERIENCIA </t>
  </si>
  <si>
    <t>453(28 DE FEBRERO,2020)</t>
  </si>
  <si>
    <t>459(28 FEBRERO 2020)</t>
  </si>
  <si>
    <t xml:space="preserve">BACHILLER TRES AÑOS DE EXPERIENCIA </t>
  </si>
  <si>
    <t>310(12 FEBRERO 2020)</t>
  </si>
  <si>
    <t>442(28 FEBRERO 20209</t>
  </si>
  <si>
    <t xml:space="preserve"> </t>
  </si>
  <si>
    <t>FDLS-CD-051-2020</t>
  </si>
  <si>
    <t>CPS-051-2020</t>
  </si>
  <si>
    <t>camilo andres susa cifuentes</t>
  </si>
  <si>
    <t>468(9 DE MARZO DE 2020)</t>
  </si>
  <si>
    <t>491(12 DE MARZO DE 2020)</t>
  </si>
  <si>
    <t>FDLS-CD-053-2020</t>
  </si>
  <si>
    <t>CPS-053-2020</t>
  </si>
  <si>
    <t>FREDDY ERNESTO BENAVIDES PALACIOS</t>
  </si>
  <si>
    <t>474( 09 DE MARZO DE 2020)</t>
  </si>
  <si>
    <t>492(12 DE MARZO 2020</t>
  </si>
  <si>
    <t>454(28 FEBRERO 2020)</t>
  </si>
  <si>
    <t>482(13 DE MARZO DEL 2020)</t>
  </si>
  <si>
    <t>463(06(MARZO DE 2020)</t>
  </si>
  <si>
    <t>315(13 DE FEBRERO DE 2020)</t>
  </si>
  <si>
    <t>464(06 MARZO DE 2020)</t>
  </si>
  <si>
    <t>FDLS-CD-026-2020</t>
  </si>
  <si>
    <t>CPS-026-2020</t>
  </si>
  <si>
    <t xml:space="preserve">ANULADO </t>
  </si>
  <si>
    <t>FDLS-CD-059-2020</t>
  </si>
  <si>
    <t>CPS-059-2020</t>
  </si>
  <si>
    <t>Título de Profesional: en áreas del conocimiento establecidas en el Sistema Nacional de Información de la educación superior -SNIES bellas artes y con núcleo básico conocimiento – NBC artes plásticas, visuales y afines: diseño gráfico, diseño industrial, cine y televisión, diseño visual, diseño digital y multimedia, comunicación gráfica, comunicación publicitaria, comunicación audiovisual, diseño de comunicación visual, artes plásticas y visuales, diseño de comunicación y afines</t>
  </si>
  <si>
    <t>“APOYAR AL EQUIPO DE PRENSA Y COMUNICACIONES DE LA ALCALDÍA LOCAL EN LA REALIZACIÓN DE PRODUCTOS Y PIEZAS DIGITALES, IMPRESAS Y PUBLICITARIAS DE GRAN FORMATO Y DE ANIMACIÓN GRÁFICA, ASÍ COMO APOYAR LA PRODUCCIÓN Y MONTAJE DE EVENTOS. ”</t>
  </si>
  <si>
    <t>499(24 DE MARZO DE 2020)</t>
  </si>
  <si>
    <t>Título Técnico en Contabilidad y Sistemas, Gestión Administrativa, Procesos Administrativos, Procesos Financieros, en Administración de Empresas, Gestión Empresarial o Procesos Empresariales.</t>
  </si>
  <si>
    <t>CPS-061-2020</t>
  </si>
  <si>
    <t>“PRESTAR SUS SERVICIOS TÉCNICOS DE APOYO ADMINISTRATIVO AL ÁREA DE GESTIÓN DE DESARROLLO LOCAL DE LA ALCALDÍA LOCAL DE SUMAPAZ.”</t>
  </si>
  <si>
    <t>TOMAS GUILLERMO VENEGAS JARAMILLO</t>
  </si>
  <si>
    <t>CPS-058-2020</t>
  </si>
  <si>
    <t>CPS-060-2020</t>
  </si>
  <si>
    <t>FDLS-CD-060-2020</t>
  </si>
  <si>
    <t>FDLS-CD-058-2020</t>
  </si>
  <si>
    <t>PRESTAR LOS SERVICIOS PROFESIONALES PARA REALIZAR LA FORMULACIÓN, EVALUACIÓN, SEGUIMIENTO Y CONTROL DE PROYECTOS DE INVERSIÓN Y SEGUIMIENTO DE LOS PLANES, PROGRAMAS Y PROYECTOS DEL FONDO DE DESARROLLO LOCAL DE SUMAPAZ.</t>
  </si>
  <si>
    <t>JULIAN ANDRES CARVAJAL</t>
  </si>
  <si>
    <t>498(24 DE MARZO DE 2020)</t>
  </si>
  <si>
    <t>CPS-062-2020</t>
  </si>
  <si>
    <t>LUIS ALBERTO GALEANO ESCUCHA</t>
  </si>
  <si>
    <t>YEINER GARCIA MARIN</t>
  </si>
  <si>
    <t>503(26 DE MARZO DE 2020)</t>
  </si>
  <si>
    <t>Prestar sus servicios profesionales al Almacén del Fondo de Desarrollo Local de Sumapaz</t>
  </si>
  <si>
    <t>ANDREA DEL PILAR RAMIREZ NEUTO</t>
  </si>
  <si>
    <t>502(26 DE MARZO DE 2020)</t>
  </si>
  <si>
    <t>481(12 DE MARZO DE 2020)</t>
  </si>
  <si>
    <t>TITULO PROFESIONAL EN ADMINISTRACION DE EMPRESAS, ADMINISTRACION PUBLICA, CIENCIA POLITICA, CIENCIAS DE LA EDUCACION BELLAS ARTES O ECONOMIA</t>
  </si>
  <si>
    <t xml:space="preserve">3MESES </t>
  </si>
  <si>
    <t xml:space="preserve">Título profesional en Administración de Empresas, Contaduría Pública o
Contabilidad y Finanzas.
Con tarjeta profesional vigente
</t>
  </si>
  <si>
    <t>500(24 DE MARZO DE 2020)</t>
  </si>
  <si>
    <t>FDLS-CD-062-2020</t>
  </si>
  <si>
    <t>496(24 DE MARZO DE 2020</t>
  </si>
  <si>
    <t xml:space="preserve">Profesional en Economía o Administración Publica o Administración de
Empresas.
Con tarjeta profesional vigente
</t>
  </si>
  <si>
    <t>PRESTAR LOS SERVICIOS PROFESIONALES PARA REALIZAR FORMULACIÓN, EVALUACIÓN, SEGUIMIENTO Y CONTROL DE PROYECTOS DE INVERSIÓN Y SEGUIMIENTO DE LOS PLANES, PROGRAMAS Y PROYECTOS DEL FONDO DE DESARROLLO LOCAL DE SUMAPAZ QUE LE SEAN DESIGNADOS</t>
  </si>
  <si>
    <t>501(26 MARZO DE 2020)</t>
  </si>
  <si>
    <t>500(25 DE MARZO 2020)</t>
  </si>
  <si>
    <t xml:space="preserve">VILMA AMPARO LOPEZ </t>
  </si>
  <si>
    <t>FRANCY LILIANA MURCIA DIAZ</t>
  </si>
  <si>
    <t>VILMA AMPARO LOPEZ</t>
  </si>
  <si>
    <t xml:space="preserve">ROSA MARIA MENDOZA DE LOS REYES </t>
  </si>
  <si>
    <t>ANIBAL MORALES VEGA</t>
  </si>
  <si>
    <t xml:space="preserve">GERMNA HUMBERTO MEDELLIN </t>
  </si>
  <si>
    <t>CPS-063-2020</t>
  </si>
  <si>
    <t>CPS-064-2020</t>
  </si>
  <si>
    <t xml:space="preserve">
PRESTAR SUS SERVICIOS COMO INSPECTOR DEL PARQUE AUTOMOTOR DE MAQUINARIA PESADA DE PROPÍEDAD DEL FONDO DE DESARROLLO LOCAL DE SUMAPAZ, EN LABORES DE MANTENIMIENTO Y MEJORAMIENTO DE LA MALLA VIAL Y SUS ZONAS PUBLICAS, Y ASI COMO LA ATENCION DE EMERGENCIAS VIALES QUE SURJAN EN LA LOCALIDAD DE SUMAPAZ.
</t>
  </si>
  <si>
    <t>FDLS-CD-063-2020</t>
  </si>
  <si>
    <t>502(25 DE MARZO DE 2020)</t>
  </si>
  <si>
    <t>JORGE ALONSO JIMENEZ RAMOS</t>
  </si>
  <si>
    <t>Titulo de bachiller</t>
  </si>
  <si>
    <t>FDLS-CD-064-2020</t>
  </si>
  <si>
    <t>503(25 DE MARZO DE 2020)</t>
  </si>
  <si>
    <t>VICTOR MANUEL RAMIREZ TORRES</t>
  </si>
  <si>
    <t>PRESTAR SUS SERVICIOS COMO INSPECTOR DEL PARQUE AUTOMOTOR DE MAQUINARIA PESADA DE PROPIEDAD DEL FONDO DE DESARROLLO LOCAL DE SUMAPAZ, EN LA REALIZACION DE LABORES DE MANTENIMIENTO Y MEJORAMIENTO DE LA MALLA VIAL Y SUS ZONAS PUBLICAS, ASI COMO EN LA ATENCION DE LAS EMERGENCIAS VIALES QUE SURJAN EN LA LOCALIDAD DE SUMAPAZ.</t>
  </si>
  <si>
    <t>.79.727.160</t>
  </si>
  <si>
    <t>OBLIGACIONES ESPECIFICAS</t>
  </si>
  <si>
    <t>1. conducir los vehiculos al servicio de la alcaldia local de sumapaz de acuerdo con las istruciones impartidas por el Alcalde Local o funcionario designado para apoyar a la supervision del contrato , atendiendo las necesidades de la administracion local. 2. velar y prestar labores de apoyo para el mantenimiento, limpieza y buen estado del vehiculo, equipo y herramientad que se le hayan asignado. 3. estar presente en el taller de mantenimiento cuando se desarrollen los mantenimientos del vehiculo asignado, pero de no ser necesario (por indicacion del supervisor) debera permanecer durantela jornada laboral en las instalaciones de la entidad en condicion de disponibilidad para conducir otro vehiculo o adelantar otra actividad de apoyo. 4. cumplir con las actividades programadas de acuerdo con el cronogramam  establecido por el Alcalde Local de Sumapazy/o el supervisor del contrato. 5. cumplir con las normas de transito y seguridad vigentes y presttar atencion al cuidado de los vehiculos de maquinaria. 6. informar oportunamente a el supervisor del contratocualquier irregularidad que se presente durante el desarrollo de las actividades, asi como del estado en que se encuentren los vehiculos para iniciar las acciones correctivas y/o preventivas del caso. 7.retirar y guardar los vehiculos en el lugar asignado para tal fin por el supervisor del contrato. llevar los controles que sobre operaciond del vehiculo  le indique el supervisor inmediato, tales como tarjetas de consumo, contoles de mantenimientos, registro de usuarios, etc. 9. responder por el vehiculo, maquinariz, herramientas y demas elementos a su cargo dando estricto cumplimiento y aplicacion al instructivo del parque automotor del fdls. 10.cumplir con las demas funciones que corrspondan con la naturaleza de las actividAades objeto del contrato y/o que le sean  asignados. 11. reportar por escrito a la supervision las circunstancias de tiempo, modo y lugar de eventos que generen daños al vehiculo o alguno de sus componenes y/o a terceros segun los enuncuiados en el instructivo del parque automotor del FDLS, anexando registro fotografico u otros documentos soporte. 12, abstenerse de transportar personal no autorizado por la  Alcaldia Local de Sumapaz. 13,. mantenerse a paz y salvaopor concepto de multas y comparendo durante la ejecucion del contrato. 14. abstebnerse de lavar cualquier vehiculo dentro de las instalaciones de la Alcaldia Local de Sumapaz en todo caso, dando cumplimiento al codigo de transito y transporte. 15. responder pecunariamente por los daños causados al automotor asignado , ccuando la entidad a traves del supervisor, determine la responsabilidad del conductor por negligencia, falta de pericia en el manejo ocuidado del mismo.</t>
  </si>
  <si>
    <t>503( 13 DE ABRIL DE 2020)</t>
  </si>
  <si>
    <t>FDLS-CD-066-2020</t>
  </si>
  <si>
    <t>CPS-066-2020</t>
  </si>
  <si>
    <t xml:space="preserve"> MONICA DEL PILAR PARRA RANGEL</t>
  </si>
  <si>
    <t>PRESTAR LOS SERVICIOS PROFESIONALES JURÍDICOS PARA REALIZAR EL SEGUIMIENTO A TODOS LOS PROCESOS CONTRACTUALES PROYECTOS DE INVERSIÓN DEL FONDO DE DESARROLLO LOCAL DE SUMAPAZ EN EL MARCO DEL PLAN DE DESARROLLO LOCAL 2017-2020.</t>
  </si>
  <si>
    <t xml:space="preserve">Título profesional en Derecho, con tarjeta profesional vigente. Hasta  Tres años de experiencia </t>
  </si>
  <si>
    <t>FDLS-CD-065-2020</t>
  </si>
  <si>
    <t>CPS-065-2020</t>
  </si>
  <si>
    <t>508(1 DE ABRIL DE 2020)</t>
  </si>
  <si>
    <t>CPS-067-2020</t>
  </si>
  <si>
    <t>CPS-068-2020</t>
  </si>
  <si>
    <t>CPS-069-2020</t>
  </si>
  <si>
    <t>PRESTAR LOS SERVICIOS PROFESIONALES ESPECIALIZADOS PARA EL DESPACHO DE LA ALCALDÍA LOCAL DE SUMAPAZ EN LAS DIFERENTES ETAPAS DE LOS PROCESOS ADMINISTRATIVOS Y OPERATIVOS PARA DAR CUMPLIMIENTO AL PLAN DE DESARROLLO LOCAL.</t>
  </si>
  <si>
    <t>FDLS-CD-061.2020</t>
  </si>
  <si>
    <t>FDLS-CD-069--2020</t>
  </si>
  <si>
    <t xml:space="preserve"> 39624329
</t>
  </si>
  <si>
    <t xml:space="preserve">2 MESES Y 15 DIAS  </t>
  </si>
  <si>
    <t xml:space="preserve">DALGY DANIT LEAL OJEDA </t>
  </si>
  <si>
    <t>APOYAR LA FORMULACIÓN, GESTIÓN Y SEGUIMIENTO DE ACTIVIDADES ENFOCADAS A LA GESTIÓN AMBIENTAL EXTERNA, ENCAMINADAS A LA MITIGACIÓN DE LOS DIFERENTES IMPACTOS AMBIENTALES Y LA CONSERVACIÓN DE LOS RECURSOS NATURALES DE LA LOCALIDAD DE SUMAPAZ.</t>
  </si>
  <si>
    <t>FDLS-CD-068-2020</t>
  </si>
  <si>
    <t xml:space="preserve">Profesional en Ingeniería Forestal, Administración Ambiental, Ingeniería Ambiental, Ingeniería Ambiental y Sanitaria, Administración del medio Ambiente, Ingeniería del Desarrollo Ambiental, con tarjeta profesional vigente (cuando aplique).                   Tres (3) años de experiencia profesional relacionada con las obligaciones
contractuales                                  </t>
  </si>
  <si>
    <t>1. Apoyar con el suministro de información en materia ambiental requerida para la formulación,
evaluación y seguimiento de los proyectos de inversión de conformidad al Plan de Desarrollo
Local.
2. Realizar la formulación, seguimiento y actualización del Plan Ambiental Local –PAL, así como
desarrollar y remitir los reportes sobre de su ejecución a la autoridad ambiental y a los entes
de control que lo soliciten.
3. Acompañar y apoyar a la Comisión Ambiental Local en el seguimiento a los compromisos que
se acuerden en sus reuniones.
4. Coadyuvar en la implementación territorial de las estrategias que adelante el Área de Gestión
Policiva para de dar cumplimiento a los objetivos propuestos en el Código Nacional de Policía
y Convivencia.
5. Levantar un inventario y hacer seguimiento a las medidas ambientales requeridas por la
autoridad ambiental.
6. Apoyar y acompañar los operativos que se programen por parte del Área de Gestión Policiva.
7. Realizar talleres y capacitaciones a la comunidad sobre normatividad ambiental local y otras
temáticas de carácter ambiental aplicables.
8. Apoyar la supervisión e interventoría de contratos y convenios relacionados con gestión
ambiental externa que le sean designados por el Alcalde (sa) Local, conforme con lo
establecido en el Manual de Supervisión e Interventoría de la Secretaría Distrital de Gobierno.
9. Asistir y concertar reuniones o actividades con entidades locales, distritales, nacionales y
organizaciones ambientales y sociales para tratar temas relacionados con el medio ambiente
y desarrollo sostenible.
10. Realizar la recolección de información y los reportes solicitados o establecidos en la
normatividad ambiental por las diferentes entidades distritales, nacionales y entes de control,
en lo que respecta a la gestión ambiental externa.
11. Atender los requerimientos formulados por las partes interesadas, en el Aplicativo de Gestión
Documental-AGD de la Secretaría Distrital de Gobierno, frente a temas de gestión ambiental
externa.
12. Brindar acompañamiento en la atención y pronta respuesta de emergencias ambientales
locales.
13. Asistir a las reuniones a las que sea citado o designado, para la atención de los asuntos
relacionados con el objeto contractual.
14. Presentar informe mensual de las actividades realizadas en cumplimiento de las obligaciones
pactadas
15. Entregar, mensualmente, el archivo de los documentos suscritos que haya generado en
cumplimiento del objeto y obligaciones contractuales.
16. Entregar al apoyo a la supervisión y al promotor de calidad el cuadro de reporte mensual (según
modelo) de las modificaciones contractuales realizadas en el periodo a los procesos asignados,
evidenciando el cumplimiento a la norma en Io referente a los términos de publicidad de dichas
modificaciones
17. Las demás que se le asignen y que surjan de la naturaleza del Contrato.</t>
  </si>
  <si>
    <t xml:space="preserve"> JENNY MARCELA GONZALEZ MARTIN</t>
  </si>
  <si>
    <t>PRESTAR LOS SERVICIOS PROFESIONALES PARA REALIZAR FORMULACIÓN, EVALUACIÓN, SEGUIMIENTO Y CONTROL DE PROYECTOS DE INVERSIÓN Y SEGUIMIENTO DE LOS PLANES, PROGRAMAS Y PROYECTOS DEL FONDO DE DESARROLLO LOCAL DE SUMAPAZ QUE LE SEAN DESIGNADOS.</t>
  </si>
  <si>
    <t xml:space="preserve">1016062253
</t>
  </si>
  <si>
    <t>FDLS-CD-067-2020</t>
  </si>
  <si>
    <t>Profesional Administración de Empresas, Administración pública, economía o
ingeniería industrial.
Con tarjeta profesional vigente</t>
  </si>
  <si>
    <t>1. Elaborar y actualizar una base de datos de manera mensual que incluya los contratos que se deriven de cada una de las metas y programas del Plan de Desarrollo Local 2017-2020 así como su avance y modificaciones. 2. Realizar la formulación de los proyectos de inversión que le sean designados para la vigencia 2020 incluyendo la actualización de DTS, elaboración de estudio de mercado, análisis del sector, elaboración de anexos técnicos, estudios previos, respuesta a pliegos de condiciones y calificación de propuestas. 3. Realizar el apoyo a la supervisión que se le asignen, dando cumplimiento a la Ley 1474 de 2011 y demás normatividad existente vigente aplicable. 4. Realizar la verificación técnica, administrativa y financiera de aquellos contratos de vigencias anteriores que se encuentren en proceso de terminación para su respectiva liquidación. 5. Asistir y representar a la Administración Local en los espacios de participación y demás que le sean designados. 6. Asistir a las reuniones, comités de contratación, capacitaciones, comités de seguimiento entre otros y hacer parte de los comités que le delegue la Alcaldesa Local. 7. Dar respuesta de forma y de fondo cuando se requiera a las diferentes solicitudes, derechos de petición y requerimientos en los tiempos establecidos por la Ley realizados por los diferentes órganos de control y comunidad en general. 8. Realizar (cuando se requiera) el seguimiento y ejecutar los planes de mejoramiento derivados de auditorías internas y externas, hallazgos administrativos y/o fiscales, con sus respectivos reportes, así como adelantar oportunamente las actuaciones administrativas que correspondan. 9. Presentar al supervisor un informe mensual de actividades realizadas en el periodo, junto con los correspondientes soportes en medio magnético (CD) cuando aplique. Una vez finalice el plazo de ejecución del contrato deberá realizar entrega en CD de toda la Página 12 de 13 información, archivos, entre otros documentos que se hubieran generado durante la ejecución del contrato. 10. Realizar la programación de PAC de los contratos que le sean designados dando cumplimiento al Manual de Procesos y Procedimientos para tal fin. 11. Las demás que demande la administración local que corresponda a la naturaleza del contrato y que sean necesarias para la consecución del fin del objeto contractual. 12. Entregar de manera mensual la información documental (Estudios previos, anexo técnico, estudios de mercado y demás que correspondan) de los procesos o proyectos asignados por el despacho. 13.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t>
  </si>
  <si>
    <t>514(14 DE ABRIL DE 2020)</t>
  </si>
  <si>
    <t>508(13 DE ABRIL DE 2020)</t>
  </si>
  <si>
    <t>517(16 DE ABRIL DE 2020)</t>
  </si>
  <si>
    <t>511(13 DE ABRIL DE 2020)</t>
  </si>
  <si>
    <t>515(ABRIL DE 2020)</t>
  </si>
  <si>
    <t>513(13 DE ABRIL DE 2020)</t>
  </si>
  <si>
    <t>512(13 DE ABRIL DE 2020)</t>
  </si>
  <si>
    <t>GERMAN HUMBERTO MEDELLIN MORA</t>
  </si>
  <si>
    <t xml:space="preserve"> JEFERSON ALEJANDRO MAYORGA ACEVEDO</t>
  </si>
  <si>
    <t>APOYAR AL EQUIPO DE PRENSA Y COMUNICACIONES DE LA ALCALDÍA LOCAL MEDIANTE EL REGISTRO, LA EDICIÓN Y LA PRESENTACIÓN DE FOTOGRAFÍAS DE LOS ACONTECIMIENTOS, HECHOS Y EVENTOS DE LA ALCALDÍA LOCAL EN LOS MEDIOS DE COMUNICACIÓN, ESPECIALMENTE ESCRITOS, DIGITALES Y AUDIOVISUALES.</t>
  </si>
  <si>
    <t>518( 17 de abril de 2020)</t>
  </si>
  <si>
    <t>CPS-070-2020</t>
  </si>
  <si>
    <t>PRESTAR SUS SERVICIOS PROFESIONALES A LA ALCALDÍA LOCAL DE SUMAPAZ, COMOADMINISTRADOR DE LA RED DE
COMPUTADORES DE LOS EQUIPOS DE PROPIEDAD O TENENCIA DEL FONDO DE DESARROLLO LOCAL DE SUMAPAZ Y REALIZAR LA ACTUALIZACIÓN DE LOS DATOS EN LOS
DIFERENTES SISTEMAS DE INFORMACIÓN.</t>
  </si>
  <si>
    <t>YESID AFRANIO AMARIS OSPINO</t>
  </si>
  <si>
    <t>FDLS-CD-070-2020</t>
  </si>
  <si>
    <t>Profesionales certificados por entidades aprobadas por el ICFES en:
Ingeniería de sistemas, electrónica o administración de sistemas.
EXPERIENCIA
más de tres (3) años de experiencia profesional certificada en soporte
técnico a usuario final en hardware y software (configuración,
diagnóstico y correctivos en hardware, equipos de impresión y demás
dispositivos periféricos)</t>
  </si>
  <si>
    <t>1. Velar por el adecuado funcionamiento de la red local, conexión a la WAN de la Alcaldía y
el recurso tecnológico de todas las dependencias de la Alcaldía (Despacho, Área de
Gestión de Desarrollo Local, Junta Administradora Local, Corregidurías, Grupo Área de
Gestión Policiva Jurídica Sumapaz) tanto en términos de Hardware y Software como de su
administración y mantenimiento.
2. Dar solución a los requerimientos de soporte técnico recibido vía telefónica, presencial o
por medios electrónicos de soporte de Software o Hardware al interior de la Alcaldía.
3. Realizar la atención personalizada de las solicitudes de apoyo técnico, tanto de usuario
interno como externo dentro del tiempo estipulado (máximo una hora) y con la eficiencia y
eficacia requeridas.4. Administrar los servicios disponibles en el servidor local y usuarios del directorio activo de
tal forma que se mantengan únicamente los usuarios activos de la Alcaldía, informando
oportunamente a la Dirección de Planeación y Sistemas los cambios de personal (ingresos,
retiros o traslados) tanto para usuario en red como para correo electrónico.
5. Direccionar los requerimientos de hardware o software a la coordinación del área de
soporte técnico de la Dirección de Planeación y Sistemas de Información de la Secretaría
de Gobierno, para hacer la respectiva solicitud a las entidades competentes, para los
equipos de propiedad y/o tenencia del Fondo de Desarrollo Local, indicando el diagnóstico
del daño para cambios de partes.
6. Responder por los equipos, materiales y demás elementos que le sean asignados para el
desarrollo de sus actividades.
7. Elaborar una ficha técnica u hoja de vida de cada equipo (computador, impresora, plotter,
equipo activo, UPS, planta telefónica, etc) que contenga la descripción detallada de
hardware y software y donde se registrarán los datos de usuario, dependencia, propietario
(Secretaría de Gobierno, Fondo de Desarrollo Local, Fondo de Vigilancia u otros) al igual
que cualquier cambio físico o lógico de hardware o software, instalaciones, servicios
atendidos, cambios de usuario, aplicativos que soporta, garantías o contratos de
mantenimiento que le cubren y demás datos que requiera la Alcaldía o la Dirección de
Planeación y Sistemas de Información.
8. Responder por la instalación de software no licenciado en los equipos de cómputo de la
localidad.
9. Realizar el seguimiento y control necesario para lograr la disponibilidad del servicio y la
continuidad de los contratos de mantenimiento preventivo y correctivo y garantías
correspondientes a los equipos de cómputo, impresoras, UPS y equipos activos de la
localidad, de acuerdo con lo estipulado en cada contrato, según corresponda.
10. Generar los servicios necesarios a la empresa contratista o a la Dirección de Planeación y
Sistemas de Información según sea el caso para cambio de partes dañadas o
requerimientos de hardware o software que no puedan ser solucionados, haciendo el
seguimiento correspondiente hasta recibir a satisfacción.
11. Apoyar técnicamente al despacho para la adquisición o reforma del recurso tecnológico y
para mantener la continuidad en los contratos necesarios de mantenimiento preventivo y
correctivo de todos los equipos de la Alcaldía.
12. Instalar permanentemente en todos los equipos las actualizaciones de software y parches
disponibles en la red para protección de virus y archivos maliciosos.
13. Velar por la permanente actualización del antivirus (ACTUALMENTE NORMAN) en los
equipos de cómputo y servidor.
14. Realizar informe mensual sobre los servicios atendidos con referencia al estado de los
mismos, indicando fecha y hora de inicio, fecha y hora de atención, nombre del funcionario
o equipo atendido, dependencia a la cual pertenece, descripción de la falla reportada,
solución y conclusión del mismo.
15. Dar conceptos técnicos sobre el estado de los equipos y los aplicativos, según las
solicitudes que le sean asignadas.16. Consultar a la Dirección de Planeación y Sistemas de Información sobre las actualizaciones
y demás parámetros de administración del sistema al interior de la Secretaría que se deban
implementar en la Alcaldía.
17. Mantener contacto permanente y atender las invitaciones a reuniones de capacitación y
actualización enviadas por la Dirección de Planeación y Sistemas de Información.
18. Recibir la capacitación necesaria para la instalación, configuración y manejo de los
aplicativos misionales y de apoyo de la Secretaría de Gobierno, con el fin de apoyar a los
usuarios de la localidad.
19. Capacitar a los funcionarios de la localidad en el manejo de los aplicativos misionales y de
apoyo de la Secretaría de Gobierno.
20. Responder por el correcto funcionamiento de instalación y configuración de los aplicativos
misionales y de apoyo de la Secretaría de Gobierno en la localidad.
21. Verificar permanentemente la conectividad de la red LAN y WAN desde la Alcaldía al Nivel
Central, para garantizar la prestación del servicio de red y de los aplicativos.
22. Mantener la documentación de la red en lo correspondiente a puntos nivel físico,
contraseñas de administrador local en los equipos y de acceso al servidor, como de los
datos de ubicación y configuración correspondientes a la red local. Esta documentación
debe ser actualizada mensualmente en informe enviado a la Dirección de Planeación y
Sistemas de Información.
23. Aplicar los cambios o configuraciones según las directrices de la Dirección de Planeación
y Sistemas de Información para el mantenimiento tanto preventivo como correctivo de la
red de la entidad.
24. Realizar las supervisiones o apoyo a la supervisión que le sean asignadas por la Alcaldesa
Local.
25. Realizar la evaluación y seguimiento de los proyectos tecnológicos de inversión local y
gastos de funcionamiento que le sean asignadas, así como llevar los registros, reportar,
procesar novedades, organizar y administrar los sistemas operativos del Distrito, de
acuerdo con las normas establecidas en la resolución 177 de 2007.
26. Realizar la publicación de los diferentes informes requeridos por los Entes de Control en
los tiempos establecidos para ello.
27. Las demás que se deriven de la naturaleza y esencia del contrato.
28. Entregar de manera mensual la información documental (Estudios previos, anexo técnico,
estudios de mercado y demás que correspondan) de los procesos o proyectos asignados
por el despacho.
29.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t>
  </si>
  <si>
    <t>FDLS-CD-071-2020</t>
  </si>
  <si>
    <t>CPS-071-2020</t>
  </si>
  <si>
    <t>SANTIAGO HINCAPIE GARCIA</t>
  </si>
  <si>
    <t>520(21 DE ABRIL DE 2020)</t>
  </si>
  <si>
    <t>titulo profesional en Administracion Ambiental , Ingenieria Ambiental, Ingenieria de Ambiente y sanitaria, administracion de medio Ambiente, ingenieria del desarrollo ambiental.con tarjeta o Licencia profesional vigente. 1 año de experiencia certificada</t>
  </si>
  <si>
    <t xml:space="preserve"> 1. Realizar la formulación de los
proyectos de inversión que le sean asignados para la vigencia 2019 que le sean
designados, incluyendo la actualización de DTS, elaboración de estudio de mercado,
análisis del sector, elaboración de anexos técnicos, estudios previos, respuesta a pliegos
de condiciones, verificación y evaluación de propuestas. 2. Realizar el apoyo a la
supervisión que se le designen, dando cumplimiento a la Ley 1474 de 2011 y demás
normatividad existente vigente aplicable. 3. Asistir y representar a la Administración
Local en los espacios de participación que le sean designados. 4.Asistir a las reuniones,
comités de contratación, capacitaciones, comités de seguimiento entre otros y hacer parte   de los comités que le delegue la Alcaldesa Local. 5. Dar respuesta de forma y de fondo 2
cuando se requiera a las diferentes solicitudes, derechos de petición y requerimientos en
los tiempos establecidos por la Ley realizados por los diferentes órganos de control y
comunidad en general. 6. Realizar (cuando se requiera) el seguimiento y ejecutar los
planes de mejoramiento derivados de auditorías internas y externas, hallazgos
administrativos y/o fiscales, con sus respectivos reportes, así como adelantar
oportunamente las actuaciones administrativas que correspondan. 7. Realizar la
programación de PAC de los contratos que le sean designados dando cumplimiento al
Manual de Procesos y Procedimientos para tal fin. 8.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9. Prestar
apoyo a los promotores ambientales territoriales de las dos cuencas (Rio Sumapaz- Rio
Blanco) ante las entidades ambientales del Distrito. 10. Las demás que demande la
administración local que corresponda a la naturaleza del contrato y que sean necesarias
para la consecución del fin del objeto contractual. 11.Entregar de manera mensual la
información documental (Estudios previos, anexo técnico, estudios de mercado y demás
que correspondan) de los procesos o proyectos asignados por el despacho. 12.Entregar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t>
  </si>
  <si>
    <t xml:space="preserve"> 501
(25 DE MARZO DE 2020)</t>
  </si>
  <si>
    <t>Título profesional en Derecho, Contaduría pública, Administración Pública, Administración de Empresas o Economía. Con Tarjeta Profesional Vigente Especialista en: con especialización en Derecho Administrativo, Revisoría fiscal y auditoria internacional, Derecho Público, finanzas, gobierno y gestión del desarrollo regional y municipal, gerencia en gobierno y gestión pública o contratación estatal. EXPERIENCIA más de seis (6) años de experiencia certificada</t>
  </si>
  <si>
    <t>Título de Profesional: con núcleo básico conocimiento ¿ NBC artes plásticas, visuales y afines y comunicación social, periodismo y afines, establecidas en el Sistema Nacional de Información de la Educación Superior -SNIES: fotografía, fotografía y comunicación visual, comunicación social y periodismo, comunicación audiovisual y multimedial, comunicación social y medios, dirección y producción de radio y televisión, narrativas digitales, comunicación y entretenimiento digital, comunicación digital; area del conocimiento ingeniería de sistemas, telemática y afines. EXPERIENCIA SIN EXPERIENCIA O HASTA TRES AÑOS DE EXPERIENCIA PROFESIONAL</t>
  </si>
  <si>
    <t>CPS-072-2020</t>
  </si>
  <si>
    <t>FDLS-CD-072-2020</t>
  </si>
  <si>
    <t>PRESTAR LOS SERVICIOS PROFESIONALES ESPECIALIZADOS PARA REALIZAR LA FORMULACIÓN, EVALUACIÓN, SEGUIMIENTO Y CONTROL DE PROYECTOS DE INVERSIÓN Y GASTOS DE FUNCIONAMIENTO DEL FONDO DE DESARROLLO LOCAL DE SUMAPAZ.</t>
  </si>
  <si>
    <t>MANUEL JOSE CASTANEDA DAGUER</t>
  </si>
  <si>
    <t>532(27 DE ABRIL DE 2020)</t>
  </si>
  <si>
    <t>533(24 DE ABRIL DE 2020)</t>
  </si>
  <si>
    <t>Profesional Administración de Empresas, Administración pública, economía o ingeniería industrial. Con especialización en Finanzas Publicas, Gerencia y Administración Financiera, Finanzas, Finanzas Territoriales, Administración Pública. Con tarjeta profesional vigente EXPERIENCIA Cinco (5) años de experiencia profesional certificada</t>
  </si>
  <si>
    <t>1. Realizar la formulación de los componentes de funcionamiento e inversión que le sean designados para la vigencia 2020, incluyendo la actualización de DTS, elaboración de estudio de mercado, análisis del sector, Página 10 de 11 elaboración de anexos técnicos, estudios previos, respuesta a pliegos de condiciones y calificación de propuestas. 2. Realizar el apoyo a la supervisión que se le asignen, dando cumplimiento a la Ley 1474 de 2011 y demás normatividad existente vigente aplicable. 3. Asistir y representar a la Administración Local en los espacios de participación y demás que le sean designados. 4. Asistir a las reuniones, comités de contratación, capacitaciones, comités de seguimiento entre otros y hacer parte de los comités que le delegue la Alcaldesa Local. 5. Dar respuesta de forma y de fondo cuando se requiera a las diferentes solicitudes, derechos de petición y requerimientos en los tiempos establecidos por la Ley realizados por los diferentes órganos de control y comunidad en general. 6. Realizar (cuando se requiera) el seguimiento y ejecutar los planes de mejoramiento derivados de auditorías internas y externas, hallazgos administrativos y/o fiscales, con sus respectivos reportes, así como adelantar oportunamente las actuaciones administrativas que correspondan. 7.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8. Realizar la programación de PAC de los contratos que le sean designados dando cumplimiento al Manual de Procesos y Procedimientos para tal fin. 9. Las demás que demande la administración local que corresponda a la naturaleza del contrato y que sean necesarias para la consecución del fin del objeto contractual. 10. Entregar de manera mensual la información documental (Estudios previos, anexo técnico, estudios de mercado y demás que correspondan) de los procesos o proyectos asignados por el despacho. 11. Apoyar el manejo y registro de información en la plataforma SIPSE. 12.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t>
  </si>
  <si>
    <t xml:space="preserve"> 24/04/2020</t>
  </si>
  <si>
    <t>si</t>
  </si>
  <si>
    <t xml:space="preserve">FECHA DE ADICION </t>
  </si>
  <si>
    <t xml:space="preserve">1 MES Y 15 DIAS </t>
  </si>
  <si>
    <t>SI</t>
  </si>
  <si>
    <t xml:space="preserve"> 1. Apoyar al
despacho en la presentación de los informes, respuesta a solicitudes requeridos por los
entes de Control y demás Entidades. 2. Apoyar al despacho en las diferentes etapas de los
procesos administrativos y operativos propios de la ejecución de los procesos adelantados
para dar cumplimiento al plan de Desarrollo Local. 3. Revisar los Estudios Previos y
liquidaciones, que por competencia el ordenador del gasto le asigne, garantizando la
correcta aplicación de normas y procedimientos técnicos, administrativos y legales
vigentes. 4. Aportar la información necesaria referente a los planes de mejoramiento,
rendición de cuentas de los diferentes entes de control, así como la participación y
asistencia en los requerimientos de cada uno de estos entes. 5. Prestar apoyo
especializado al Despacho de la Alcaldía Local de Sumapaz en el análisis elaboración, aval,
respuesta y seguimiento de la información o documentación solicitada por los entes de
control, entidades públicas y/o privadas de conformidad con la normatividad existente para
la materia y dentro de los plazos y términos establecidos por la misma. 6. Asesorar los actos
de trámite o de fondo, que así requiera cualquiera de las áreas de la Alcaldía Local de
Sumapaz y/o del Despacho de la Alcaldesa Local. 7. Revisar las respuestas de la
información o documentación solicitada por los diferentes órganos de control, entidades
públicas/privadas y comunidad en general que requieren la firma de la Alcaldesa Local,
información que debe cumplir con la normatividad vigente aplicable. 8. Apoyar a la
Alcaldesa Local en los procesos precontractuales, contractuales y post contractuales que
le sean asignados con conocimiento y aplicación de los principios que regulan la
contratación estatal y la función administrativa contemplados en la Constitución Política y
en la Ley. 9. Asistir a las reuniones de comités de contratación, comités de seguimiento a
la ejecución contractual, capacitaciones entre otros que le designe la Alcaldesa Local.
10. Emitir concepto respecto de los asuntos que le sean designados y adelantar los trámites
necesarios a que haya lugar. 11. Realizar el seguimiento a los derechos de petición.
12.Presentar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13.Las demás que demande la administración local que
corresponda a la naturaleza del contrato y que sean necesarias para la consecución del fin
del objeto contractual. CLÁUSULA TERCERA.- OBLIGACIONES DEL FONDO: EL
FONDO deberá cumplir </t>
  </si>
  <si>
    <t xml:space="preserve">PROFESIONAL </t>
  </si>
  <si>
    <t>APOYO (CONDUCTOR)</t>
  </si>
  <si>
    <t>PROFESIONAL</t>
  </si>
  <si>
    <t>APOYO (AUXILIAR)</t>
  </si>
  <si>
    <t>APOYO(AUXILIAR)</t>
  </si>
  <si>
    <t>APOYO  (AUXILIAR)</t>
  </si>
  <si>
    <t>APOYO(TECNICO)</t>
  </si>
  <si>
    <t>APOYO (OPERARIO)</t>
  </si>
  <si>
    <t>APOYO  (CONDUCTOR)</t>
  </si>
  <si>
    <t>APOYO(INSPECTOR)</t>
  </si>
  <si>
    <t>ARRENDAMIENTO</t>
  </si>
  <si>
    <t>FDLS-CD-073-2020</t>
  </si>
  <si>
    <t>CAR-073-2020</t>
  </si>
  <si>
    <t>ADQUIRIR A TÍTULO DE ARRENDAMIENTO UN (1) INMUEBLE PARA EL FUNCIONAMIENTO DE LA SEDE ADMINISTRATIVA DE LA ALCALDÍA LOCAL DE SUMAPAZ, INCLUIDO EL SERVICIO DE PARQUEADERO</t>
  </si>
  <si>
    <t>INMOBILIARIA COMERCIAL CRUZ Y PINZON LTDA</t>
  </si>
  <si>
    <t>860041749-3</t>
  </si>
  <si>
    <t>FUNCIONAMIENTO</t>
  </si>
  <si>
    <t>3-1-2-02-02-02-0002-001</t>
  </si>
  <si>
    <t>2 MESES</t>
  </si>
  <si>
    <t xml:space="preserve">1. Entregar a la Alcaldía de Sumapaz, el día que se suscriba el acta de entrega y recibo a título de arrendamiento, el bien inmueble en condiciones de funcionamiento y a paz y salvo por concepto de servicios públicos. 
2. Efectuar las reparaciones locativas solicitadas por la Alcaldía Local de Sumapaz, cuando los deterioros las hagan necesarias o provengan de causa mayor o caso fortuito.
3. Atender las peticiones de la Alcaldía Local de Sumapaz, respecto del mantenimiento físico del inmueble cuando éste así lo requiera, siempre y cuando se trate de reparaciones necesarias para mantener el buen estado de la cosa arrendada, y no hayan sido ocasionados por servidores públicos de la Alcaldía.
4. Otorgar consentimiento para que la Alcaldía Local de Sumapaz realice las adecuaciones necesarias para el debido funcionamiento, las cuales no afectaran la estabilidad ni estructura del edificio.
5. Las demás que se consideren necesarias para el debido cumplimiento del objeto del contrato
</t>
  </si>
  <si>
    <t>FDLS-CD-074-2020</t>
  </si>
  <si>
    <t>CPS-074-2020</t>
  </si>
  <si>
    <t>PRESTAR LOS SERVICIOS Y REALIZAR LAS ACCIONES NECESARIAS PARA LA ATENCIÓN INTEGRAL, PROVISIÓN Y ENTREGA DE AYUDA HUMANITARIA Y ASISTENCIA PARA LA CONTINGENCIA DE LA POBLACIÓN POBRE Y VULNERABLE DE BOGOTÁ D.C., EN EL MARCO DE LA CONTENCIÓN Y MITIGACIÓN DEL COVID-19, LA DECLARATORIA DE EMERGENCIA SANITARIA EN TODO EL TERRITORIO NACIONAL Y LA CALAMIDAD PÚBLICA DECLARADA EN LA CIUDAD DE BOGOTÁ D.C., DE ACUERDO A LO ESTABLECIDO EN EL MANUAL OPERATIVO DEL SISTEMA DISTRITAL BOGOTÁ SOLIDARIA EN CASA.</t>
  </si>
  <si>
    <t>CRUZ ROJA COLOMBIANA SECCIONAL CUNDINAMARCA Y BOGOTÁ</t>
  </si>
  <si>
    <t>860.070.301-1</t>
  </si>
  <si>
    <t>3-3-1-15-03-1334</t>
  </si>
  <si>
    <t>INVERSIÓN</t>
  </si>
  <si>
    <t>MANUEL JOSÉ CASTAÑEDA DAGUER</t>
  </si>
  <si>
    <t>FDLS-CD-075-2020</t>
  </si>
  <si>
    <t>FDLS-CD-076-2020</t>
  </si>
  <si>
    <t>FDLS-CD-077-2020</t>
  </si>
  <si>
    <t>FDLS-CD-078-2020</t>
  </si>
  <si>
    <t>FDLS-CD-079-2020</t>
  </si>
  <si>
    <t>FDLS-CD-080-2020</t>
  </si>
  <si>
    <t>FDLS-CD-081-2020</t>
  </si>
  <si>
    <t>FDLS-CD-082-2020</t>
  </si>
  <si>
    <t>FDLS-CD-083-2020</t>
  </si>
  <si>
    <t>FDLS-CD-084-2020</t>
  </si>
  <si>
    <t>FDLS-CD-085-2020</t>
  </si>
  <si>
    <t>FDLS-CD-086-2020</t>
  </si>
  <si>
    <t>FDLS-CD-087-2020</t>
  </si>
  <si>
    <t>FDLS-CD-088-2020</t>
  </si>
  <si>
    <t>FDLS-CD-089-2020</t>
  </si>
  <si>
    <t>FDLS-CD-090-2020</t>
  </si>
  <si>
    <t>CPS-075-2020</t>
  </si>
  <si>
    <t>CPS-076-2020</t>
  </si>
  <si>
    <t>CPS-077-2020</t>
  </si>
  <si>
    <t>CPS-078-2020</t>
  </si>
  <si>
    <t>CPS-079-2020</t>
  </si>
  <si>
    <t>CPS-080-2020</t>
  </si>
  <si>
    <t>CPS-081-2020</t>
  </si>
  <si>
    <t>CPS-082-2020</t>
  </si>
  <si>
    <t>CPS-083-2020</t>
  </si>
  <si>
    <t>CPS-084-2020</t>
  </si>
  <si>
    <t>CPS-085-2020</t>
  </si>
  <si>
    <t>CPS-086-2020</t>
  </si>
  <si>
    <t>CPS-087-2020</t>
  </si>
  <si>
    <t>CPS-088-2020</t>
  </si>
  <si>
    <t>CPS-089-2020</t>
  </si>
  <si>
    <t>CPS-090-2020</t>
  </si>
  <si>
    <t>SELECCIÓN ABREVIADA MENOR CUANTÍA</t>
  </si>
  <si>
    <t>PRESTAR LOS SERVICIOS PROFESIONALES JURÍDICOS PARA APOYAR LOS ASUNTOS LEGALES,CONTRACTUALES Y POS-CONTRACTUALES DE LA ALCALDÍA LOCAL DE SUMAPAZ.</t>
  </si>
  <si>
    <t>Título profesional en Derecho, con tarjeta profesional vigente. Más de tres (3) años de experiencia profesional certificada</t>
  </si>
  <si>
    <t xml:space="preserve">1. Asistir a la Alcaldía  local en temas de planeación, coordinación, ejecución, evaluación y control sobre los procesos de contratación que se adelantan por la entidad de los proyectos de inversión 1331, 1340, 1349, 1353 y 1375, así como las declaratorias de incumplimiento y los demás asuntos que le sean designados con conocimiento y aplicación de los principios que regulan la contratación estatal y la función administrativa, contemplados en la constitución y la ley. 2. Elaborar o conceptuar sobre la juridicidad de los proyectos de actos administrativos sometidos a .su consideración que la Alcaldía Local y el Fondo de Desarrollo deban expedir. 3. Apoyar a la Alcaldía Local en la definición del monto y cubrimiento de riesgos de la póliza única de cumplimiento exigida en la Ley, para garantizar la ejecución de los contratos. 4. Rendir los informes de gestión que le sean requeridos por el superior inmediato y/o los entes de control. 5. Realizar la publicación y/o seguimiento de las publicaciones de los documentos que se requieren dentro de los procesos de contratación que le sean asignados. 6. Apoyar a la a la Administración Local en la elaboración y revisión de informes, cuentas de cobro, adiciones, prórrogas, suspensiones, contratos y demás documentos jurídicos. 7. Dar respuesta a los requerimientos que efectúen las diferentes entidades y organismos de control. 8. Brindar apoyo a los profesionales de planeación en el proceso de elaboración de estudios previos. 9. Asistir a las reuniones, comités de contratación, capacitaciones, comités de seguimiento a la ejecución contractual entre otros y hacer partes de los comités que delegue el alcalde. 10. Dar trámite a las solicitudes presentadas por los supervisores, interventores y contratistas respecto de la ejecución contractual y realizar los requerimientos a los que haya lugar. 11.Presentar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12.Las demás que sean inherentes al cumplimiento del objeto contractual y/o que le sean asignadas por el Alcalde Local. 13.Entregar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 </t>
  </si>
  <si>
    <t>APOYAR LA FORMULACIÓN, GESTIÓN Y SEGUIMIENTO DE ACTIVIDADES ENFOCADAS A LA GESTIÓN AMBIENTAL EXTERNA, ENCAMINADA A LA MITIGACIÓN DE LOS DIFERENTES IMPACTOS AMBIENTALES Y LA CONSERVACIÓN DE LOS RECURSOS NATURALES DE LA LOCALIDAD DE SUMAPAZ</t>
  </si>
  <si>
    <t>WILLIAM ANDRES HERRERA PABON</t>
  </si>
  <si>
    <t>Profesional en Administración ambiental, ingeniería ambiental, ingeniería ambiental y sanitaria, administración del medio ambiente, ingeniería del desarrollo ambiental, biología, ecología y/o afines.  Con tarjeta profesional vigente (cuando aplique). Cuatro (4) años de experiencia profesional relacionada con las obligaciones contractuales.</t>
  </si>
  <si>
    <t>1. Apoyar con el suministro de información en materia ambiental requerida para la formulación, evaluación y seguimiento de los proyectos de inversión de conformidad al Plan de Desarrollo Local.  2. Realizar la formulación, seguimiento y actualización del Plan Ambiental Local PAL-, así como desarrollar y remitir los reportes sobre de su ejecución a la autoridad ambiental y a los entes de control que lo soliciten. 3. Acompañar y apoyar a la Comisión Ambiental Local en el seguimiento a los compromisos que se acuerden en reuniones.  4. Coadyuvar en la implementación territorial de las estrategias que adelante el Área de Gestión Policiva para dar cumplimiento a los objetivos propuestos en el Código Nacional de Policía y Convivencia.  5. Levanta el inventario y hacer seguimiento a las medidas ambientales requeridas por la autoridad ambiental.  6. Apoyar y acompañar los operativos que se programen por parte del Área de Gestión Policiva.  7. Apoyar la supervisión e interventoría de contratos y convenios relacionados con gestión ambiental externa que le sean designados por el/la Alcalde (sa) Local, conforme con lo establecido en el Manual de Supervisión e Interventoría de la Secretaria Distrital de Gobierno.  8. Asistir y concertar reuniones o actividades con entidades locales, distritales, nacionales y organizaciones ambientales y sociales para tratar temas relacionados con el medio ambiente y desarrollo sostenible.  9. Realizar la recolección de información y los reportes solicitados o establecidos en la normatividad ambiental por la diferentes entidades distritales, nacionales y entes de control, en lo que respecta a la gestión ambiental externa. 10. Atender los requerimientos formulados por las partes interesadas, en el Aplicativo de Gestión Documental – AGD- de la Secretaria Distrital de Gobierno, frente a temas de gestión ambiental externa. 11. Brinda acompañamiento en la atención y pronta respuesta de emergencias ambientales locales.  12. Asistir a las reuniones a las que sea citado o designado, para la atención de los asuntos relacionados con el objeto contractual.  13. Presentar informe mensual de las actividades realizadas en cumplimiento de las obligaciones pactadas.  14. Entregar, mensualmente, el archivo de los documentos suscritos que haya generado en cumplimiento del objeto y obligaciones contractuales.  15. Las demás que se le designen y que surjan de la naturaleza del contrato.  16. Entregar de manera mensual la información documental (Estudios previos, anexo técnico, estudios de mercado y demás que correspondan) de los procesos o proyectos asignados por el despacho. 17.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 18. Realizar talleres y capacitaciones a la comunidad sobre normatividad ambiental local y otras temáticas de carácter ambiental aplicables.</t>
  </si>
  <si>
    <t>PRESTAR SUS SERVICIOS PROFESIONALES AL ÁREA GESTIÓN DE DESARROLLO LOCAL EN LOS PROYECTOS Y PROCESOS RELACIONADOS CON EL MANTENIMIENTO Y OPERATIVIDAD DEL PARQUE AUTOMOTOR DE PROPIEDAD DEL FDLS Y DEL QUE LLEGARE A SER RESPONSABLE</t>
  </si>
  <si>
    <t>EDILSON ARGEMIRO PORRAS CABALLERO</t>
  </si>
  <si>
    <t>Profesional Universitario I. Profesional en Ingeniería mecánica o Ingeniería Electromecánica.  Con tarjeta o Licencia profesional vigente. Sin experiencia</t>
  </si>
  <si>
    <t xml:space="preserve">1. Realizar la formulación de los proyectos del Plan de Desarrollo Local para la vigencia 2020 que le sean designados, incluyendo la actualización de DTS, elaboración de estudio de mercado, análisis del sector, elaboración de anexos técnicos, estudios previos, respuesta a pliegos de condiciones, verificación y evaluación de propuestas.  2. Realizar el apoyo a la supervisión que se le designen, dando cumplimiento a la Ley 1474 de 2011 y demás normatividad existente vigente aplicable.  3. Asistir a las reuniones, comités de contratación, capacitaciones, comités de seguimiento entre otros y hacer parte de los comités que le delegue la Alcaldesa Local.  4. Dar respuesta de forma y de fondo cuando se requiera a las diferentes solicitudes, derechos de petición y requerimientos en los tiempos establecidos por la Ley realizados por los diferentes órganos de control y comunidad en general.  5. Realizar (cuando se requiera) el seguimiento y ejecutar los planes de mejoramiento derivados de auditorías internas y externas, hallazgos administrativos y/o fiscales, con sus respectivos reportes, así como adelantar oportunamente las actuaciones administrativas que correspondan. 6. Realizar la programación de PAC de los contratos que le sean designados dando cumplimiento al Manual de Procesos y Procedimientos para tal fin.  7.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8. Las demás que demande la administración local que corresponda a la naturaleza del contrato y que sean necesarias para la consecución del fin del objeto contractual.  9. Entregar de manera mensual la información documental (Estudios previos, anexo técnico, estudios de mercado y demás que correspondan) de los procesos o proyectos asignados por el despacho. 10.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 </t>
  </si>
  <si>
    <t xml:space="preserve">PRESTAR LOS SERVICIOS COMO AUXILIAR ADMINISTRATIVO PARA LA CORREGIDURÍA DE BETANIA. </t>
  </si>
  <si>
    <t>DIANA LUCIA RAMIREZ MUÑOZ</t>
  </si>
  <si>
    <t>Titulo Bachiller. Mas de tres (3) años de experiencia laboral certificada</t>
  </si>
  <si>
    <t xml:space="preserve">1. Apoyar al Corregidor (a) en la realización de las diferentes diligencias de orden institucional que se adelantan en cumplimiento de las funciones asignadas a la Corregiduría.   2. Apoyar al Corregidor(a) en la elaboración de los diferentes documentos que se generan y recepcionen en la Corregiduría.  3. Apoyar al corregidor(a) en la atención a la ciudadanía que requiera información. 4. Apoyar al corregidor(a) en la elaboración de informes y manejo de los sistemas relacionados con la dependencia.  5. Mantener informado(a) al corregidor(a) de cualquier circunstancia que afecte la ejecución del contrato, teniendo en cuenta que las actividades tendrán que adelantarlas principalmente en la sede Betania.  6. Llevar el archivo de la documentación que llegue a la dependencia, acorde con la normatividad vigente y la política de Gestión de Calidad establecida por la Secretaria de Gobierno.  7. Actualizar semanalmente en el sistema de control y gestión de expedientes del programa Si Actúa, las querellas radicadas en la Corregiduría.  8. Dar estricto cumplimiento a los términos pactados en el contrato y por ningún motivo suspender o abandonar el cumplimiento del objeto del contratado.  9. Presentar informes escritos mensuales de las actividades desarrolladas.  10. Acatar las observaciones que le formule EL FONDO a través del SUPERVISOR, durante la vigencia del contrato y subsanar de inmediato cualquier deficiencia en la prestación del servicio. 11. Las demás que sean necesarias para el desarrollo del objeto contractual.  </t>
  </si>
  <si>
    <t>PRESTAR LOS SERVICIOS COMO AUXILIAR ADMINISTRATIVO PARA LA CORREGIDURÍA DE NAZARETH.</t>
  </si>
  <si>
    <t>GLORIA YOLANDA DIMATE RICO</t>
  </si>
  <si>
    <t xml:space="preserve">1. Apoyar al Corregidor(a) en la elaboración de los diferentes documentos que se generan y recepcionen en la Corregiduría.  2. Apoyar al corregidor(a) en la atención a la ciudadanía que requiera información. 3. Apoyar al corregidor(a) en la elaboración de informes y manejo de los sistemas relacionados con la dependencia.  4. Mantener informado(a) al corregidor(a) de cualquier circunstancia que afecte la ejecución del contrato, teniendo en cuenta que las actividades tendrán que adelantarlas principalmente en la sede Nazareth.  5. Llevar el archivo de la documentación que llegue a la dependencia, acorde con la normatividad vigente y la política de Gestión de Calidad establecida por la Secretaria de Gobierno.  6. Actualizar semanalmente en el sistema de control y gestión de expedientes del programa Si Actúa, las querellas radicadas en la Cor8. Presentar informes escritos mensuales de las actividades desarrolladas.  9. Acatar las observaciones que le formule EL FONDO a través del SUPERVISOR, durante la vigencia del contrato y subsanar de inmediato cualquier deficiencia en la prestación del servicio.  10. Las demás que sean necesarias para el desarrollo del objeto contractual.  
 regiduría.  7. Dar estricto cumplimiento a los términos pactados en el contrato y por ningún motivo suspender o abandonar el cumplimiento del objeto del contratado.  </t>
  </si>
  <si>
    <t>PRESTAR LOS SERVICIOS PROFESIONALES COORDINAR LA ARTICULACIÓN, ASISTENCIA Y ACOMPAÑAMIENTO DE LOS PROCESOS DE PLANEACIÓN LOCAL, PARA LA PROMOCIÓN DE LA PARTICIPACIÓN DE LAS MUJERES Y DE LA EQUIDAD DE GÉNERO, PARA MATERIALIZAR EN LA LOCALIDAD DE SUMAPAZ LAS ESTRATEGIAS DE TERRITORIALIZACIÓN Y TRAPRESTAR LOS SERVICIOS PROFESIONALES COORDINAR LA ARTICULACIÓN, ASISTENCIA Y ACOMPAÑAMIENTO DE LOS PROCESOS DE PLANEACIÓN LOCAL, PARA NSVERSALIZACIÓN DE LA POLÍTICA PÚBLICA DE MUJERES Y EQUIDAD DE GÉNERO</t>
  </si>
  <si>
    <t>536(30 DE ABRIL DE 2020)</t>
  </si>
  <si>
    <t>540(01 DE MAYO DE 2020)</t>
  </si>
  <si>
    <t>537(01 DE MAYO DE 2020)</t>
  </si>
  <si>
    <t>541(08 DE MAYO DE 2020)</t>
  </si>
  <si>
    <t>553(21 DE MAYO DE 2020)</t>
  </si>
  <si>
    <t>550(21 DE MAYO DE 2020)</t>
  </si>
  <si>
    <t>555(22 DE MAYO DE 2020)</t>
  </si>
  <si>
    <t>545(19 DE MAYO DE 2020)</t>
  </si>
  <si>
    <t>548(20 DE MAYO DE 2020)</t>
  </si>
  <si>
    <t>550(19 DE MAYO DE 2020)</t>
  </si>
  <si>
    <t>549(19 DE MAYO)</t>
  </si>
  <si>
    <t>538(18 DE MAYO DE 2020)</t>
  </si>
  <si>
    <t xml:space="preserve">Título Profesional en áreas del conocimiento establecidas en el sistema Nacional de Información de Educación Superior SNIES Ciencias Humanas o Sociales o de la Educación o Políticas, o en administración pública o psicología, o trabajo social.  Con tarjeta o Licencia profesional vigente. Experiencia especifica en temas relacionados con la implementación de la Política Pública de Mujeres y Equidad de Género PPMYEG, en el Distrito Capital - mas de tres (3) años de experiencia profesional certificada 
 </t>
  </si>
  <si>
    <t xml:space="preserve">1. Coordinar la implementación de la Política Pública de Mujeres y Equidad de Género, a nivel local. 2. Elaborar el diagnóstico, formulación y aprobación de planes, programas, proyectos, presupuestos y actividades de gestión pública en la localidad de Sumapaz, con el propósito de garantizar la transversalidad del enfoque de género, de derechos de las mujeres y diferencial de acuerdo con la Política Pública de Mujeres y Equidad de Género. 3. Efectuar la planeación, gestión, convocatoria, acompañamiento, y seguimiento a la participación e instancias de las mujeres y de enfoque de género, en vía de fortalecer sus procesos de participación, representación e incidencia en la dinámica a nivel local. 4. Servir de enlace entre las instancias de mujeres y de enfoques diferenciales, con las autoridades locales, a fin de visibilizar sus demandas y propuestas para garantizar el ejercicio de sus derechos. 5. Asegurar la coordinación interinstitucional para los temas relacionados con la PPMEYG y mantener constante articulación con la Secretaría Distrital de la Mujer. 6. Orientar y liderar la construcción de acciones locales encaminadas a visibilizar los derechos de las mujeres en sus diferencias y diversidad 7. Las demás que demande la administración local que corresponda a la naturaleza del contrato y que sean necesarias para la consecución del fin del objeto contractual.  8. Entregar de manera mensual la información documental (Estudios previos, anexo técnico, estudios de mercado y demás que correspondan) de los procesos o proyectos asignados por el despacho. 9.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 
 </t>
  </si>
  <si>
    <t>Prestar los servicios de apoyo en las labores de oficios varios y notificación para la Cuenca del Rio Blanco.</t>
  </si>
  <si>
    <t>IVAN DARIO CHINGATE MICAN</t>
  </si>
  <si>
    <t>547(19 DE MAYO DE 2020)</t>
  </si>
  <si>
    <t>1. Adecuar y arreglar los sitios antes, durante y después de los eventos donde la Alcaldesa Local o demás funcionarios realicen actividades con la comunidad de los diferentes corregimientos de la localidad de Sumapaz.  2. Velar por el buen estado y mantenimiento de los lugares donde la administración desarrolle eventos en corregimientos de la localidad de Sumapaz.  3. Socializar la información que ordene la Alcaldesa Local o los corregidores con la comunidad de Sumapaz.  4. Distribuir, radicar y/o notificar la correspondencia entregada diariamente de conformidad con la zona o ruta asignada (rural - urbano), así como vigilar que la labor se cumpla dentro de la debida reserva, con oportunidad y orden consecutivo, llevándose un control diario, semanal y mensual por planilla de toda la correspondencia entregada y recibida.  5. Dar estricto cumplimiento a los términos pactados en el contrato y por ningún motivo suspender o abandonar el cumplimiento del objeto del contratado salvo situaciones de fuerza mayor o previo aviso.  6. Acatar las observaciones que le formule EL FONDO a través del SUPERVISOR, durante la vigencia del contrato y subsanar de inmediato cualquier deficiencia  en la prestación del servicio.  7. Dar noticia inmediata al supervisor de las novedades que se puedan presentar y que puedan ocasionar la parálisis de la ejecución del contrato.  8. Las demás que sean necesarias para el desarrollo del objeto contractual.  9. El contratista es responsable de los gastos de trasporte que se ocasionen dentro del desarrollo del objeto contractual y para el cumplimiento de sus obligaciones. Así, se entiende que el valor total del contrato incluye los gastos de transporte y otros que se ocasione gastos o costos no previstos, estos serán a cargo del CONTRATISTA. 10. Las demás que demande la administración para el debido cumplimiento del objeto señalado  en los términos de referencia.</t>
  </si>
  <si>
    <t>Prestar los servicios de apoyo en las labores de oficios varios y notificación para la Cuenca del Rio Sumapaz.</t>
  </si>
  <si>
    <t>GILBERTO RIVEROS ROMERO</t>
  </si>
  <si>
    <t>546(19 DE MAYO DE 2020)</t>
  </si>
  <si>
    <t>Titulo Bachiller. Mas de tres (3) años de experiencia laboral</t>
  </si>
  <si>
    <t xml:space="preserve">Titulo Bachiller. Mas de tres (3) años de experiencia laboral </t>
  </si>
  <si>
    <t xml:space="preserve">1. Adecuar y arreglar los sitios antes, durante y después de los eventos donde la Alcaldesa Local o demás funcionarios realicen actividades con la comunidad de los diferentes corregimientos de la localidad de Sumapaz.  2. Velar por el buen estado y mantenimiento de los lugares donde la administración desarrolle eventos en corregimientos de la localidad de Sumapaz.  3. Socializar la información que ordene el  Alcalde(sa) Local o los corregidores con la comunidad de Sumapaz.  4. Distribuir, radicar y/o notificar la correspondencia entregada diariamente de conformidad con la zona o ruta asignada (rural - urbano), así como vigilar que la labor se cumpla dentro de la debida reserva, con oportunidad y orden consecutivo, llevándose un control diario, semanal y mensual por planilla de toda la correspondencia entregada y recibida.  5. Dar estricto cumplimiento a los términos pactados en el contrato y por ningún motivo suspender o abandonar el cumplimiento del objeto del contratado sin justa causa o previo aviso.  6. Acatar las observaciones que le formule EL FONDO a través del SUPERVISOR, durante la vigencia del contrato y subsanar de inmediato cualquier deficiencia  en la prestación del servicio.7. Dar noticia inmediata al supervisor de las novedades que se puedan presentar y que puedan ocasionar la parálisis de la ejecución del contrato.  8. Las demás que sean necesarias para el desarrollo del objeto contractual.  9. El contratista es responsable de los gastos de trasporte que se ocasionen dentro del desarrollo del objeto contractual y para el cumplimiento de sus obligaciones. Así, se entiende que el valor total del contrato incluye los gastos de transporte y otros que se ocasione gastos o costos no previstos, estos serán a cargo del CONTRATISTA.  10. Las demás que demande la administración para el debido cumplimiento del objeto señalado  en los términos de referencia  </t>
  </si>
  <si>
    <t>PRESTAR LOS SERVICIOS PROFESIONALES ESPECIALIZADOS AL ÁREA DE GESTIÓN DE DESARROLLO LOCAL EN LOS DIFERENTES COMPONENTES DE INFRAESTRUCTURA Y MALLA VIAL DE LA LOCALIDAD DE SUMAPAZ</t>
  </si>
  <si>
    <t>539(18 DE MAYO DE 2020)</t>
  </si>
  <si>
    <t xml:space="preserve">Título Profesional en Ingeniería Civil  Especialista en: Ingeniería de vías terrestres, Gerencia de proyectos, Ingeniería de pavimentos urbanos y/o Gerencia Integral de Obras, Ingeniería de la Construcción o Ingeniería de Pavimentos.  Con tarjeta o Licencia profesional vigente. Cinco (5) años de experiencia profesional certificada </t>
  </si>
  <si>
    <t xml:space="preserve">1. Realizar la formulación de los componentes del proyecto de inversión 1364 y los demás que le sean designados para la vigencia 2020, incluyendo la actualización de DTS, elaboración de estudio de mercado, análisis del sector, elaboración de anexos técnicos, estudios previos, respuesta a pliegos de condiciones y calificación de propuestas.  2. Realizar el seguimiento y acompañamiento técnico a todos los componentes derivados del proyecto de inversión 1364 en la vigencia 2020. 3. Acompañar y apoyar a la Alcaldesa Local en las diferentes reuniones que se programen en el territorio, en la JAL, en la Bogotá Urbana y demás espacios para los cuales se requiera.  4. Emitir los conceptos técnicos de infraestructura/obras que sean requeridos por la Administración Local, entes de control y comunidad en general en los tiempos establecidos por la Ley.  5. Realizar el apoyo a la supervisión que se le asignen, dando cumplimiento a la Ley 1474 de 2011 y demás normatividad existente vigente aplicable. 6. Realizar la programación de PAC de los contratos que le sean designados dando cumplimiento al Manual de Procesos y Procedimientos para tal fin. 7. Realizar cuando se requiera el seguimiento y ejecutar los planes de mejoramiento derivados de auditorías internas y externas, hallazgos administrativos y/o fiscales, con sus respectivos reportes, así como adelantar oportunamente las actuaciones administrativas que correspondan. 8. Realizar el seguimiento a la estabilidad de las obras contratadas y/o recibidas por el FDL Sumapaz cuyas pólizas estén vigentes, en cumplimiento a la ley 80 de 1993, que trata de los Derechos y Deberes de las Entidades Estatales para el desarrollo local de Sumapaz. 9.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10. Las demás que demande la administración local que corresponda a la naturaleza del contrato y que sean necesarias para la consecución del fin del objeto contractual. 11. Entregar de manera mensual la información documental (Estudios previos, anexo técnico, estudios de mercado y demás que correspondan) de los procesos o proyectos asignados por el despacho. 12.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 </t>
  </si>
  <si>
    <t xml:space="preserve">PRESTAR LOS SERVICIOS COMO TÉCNICO ADMINISTRATIVO AL SERVICIO DE LA JUNTA ADMINISTRADORA LOCAL DE SUMAPAZ </t>
  </si>
  <si>
    <t>CARLA NIAMED LOZANO TAUTIVA</t>
  </si>
  <si>
    <t>544(19 DE MAYO DE 2020)</t>
  </si>
  <si>
    <t>Titulo Técnico en: Procesos Administrativos, Gestión Administrativa, Técnico laboral en Auxiliar Administrativo y Contable, Procesos Financieros, Administración de Empresas, Gestión Empresarial o Procesos Empresariales.   Dos (2) años de experiencia</t>
  </si>
  <si>
    <t xml:space="preserve">1. Apoyar administrativamente a la Junta Administradora Local en proyectar respuesta a los requerimientos y derechos de petición. 2. Actualizar la base de datos de los proyectos que realizan presentación pública ante la Junta Administradora Local.  3. Apoyar a la JAL, con la planeación y atención de la agenda con las instituciones y la comunidad Sumapaceña. 4. Apoyar a la Junta Administradora Local con la gestión documental de la Corporación, acorde con la normatividad vigente.  5. Proclamar los resultados de las votaciones ordinarias y nominales de los miembros de la Corporación.   6. Asistir a las sesiones que lleve a cabo la Junta Administradora Local de Sumapaz.  7. Apoyar administrativamente a la JAL con proyectar acuerdos, actas, respuesta a proposiciones y demás documentos que se requieran. 8. A solicitud del presidente de la JAL citar a las sesiones de la Corporación y de las comisiones respectivas.   9. Remitir en medio magnético las actas respectivas y aprobadas de la JAL y demás documentación que haga referencia a la Corporación, para ser incluidas en la página web de la Secretaría Distrital de Gobierno. 10. Manejar los programas de informática instalados en la dependencia.  11. Deberá tener en cuenta que en ocasiones las actividades se adelantarán en la sede de la Junta Administradora Local de Sumapaz ubicada en la vereda de Santa Rosa Corregimiento de Nazareth.  12. Las demás que le sean asignadas o delegadas y que corresponden a la naturaleza del contrato. </t>
  </si>
  <si>
    <t>PRESTAR LOS SERVICIOS COMO AUXILIAR ADMINISTRATIVO AL SERVICIO DE LA JUNTA ADMINISTRADORA LOCAL DE SUMAPAZ</t>
  </si>
  <si>
    <t>FREDY HUMBERTO PEÑA FORERO</t>
  </si>
  <si>
    <t>551(19 DE MAYO DE 2020)</t>
  </si>
  <si>
    <t>Título Bachiller. Mas de tres (3) años experiencia laboral certificad</t>
  </si>
  <si>
    <t xml:space="preserve">1. Realizar la verificación de los equipos tecnológicos para que los integrantes de la Corporación puedan grabar las sesiones ordinarias y extraordinarias.  2. Realizar la trascripción de las sesiones ordinarias y extraordinarias realizadas por la Junta Administradora Local de Sumapaz.  3. Apoyar a la JAL, con la planeación y atención de la agenda con las instituciones y la comunidad Sumapaceña.  4. Apoyar a la Junta Administradora Local con la gestión documental de la Corporación, acorde con la normatividad vigente.  5. Proclamar los resultados de las votaciones ordinarias y nominales de los miembros de la Corporación.    6. Asistir a las sesiones que lleve a cabo la Junta Administradora Local de Sumapaz. 7. Apoyar administrativamente a la JAL con proyectar acuerdos, actas, respuesta a proposiciones y demás documentos que se requieran.  8. A solicitud del presidente de la JAL citar a las sesiones de la Corporación y de las comisiones respectivas.   9. Remitir en medio magnético las actas respectivas y aprobadas de la JAL y demás documentación que haga referencia a la Corporación, para ser incluidas en la página web de la Secretaría Distrital de Gobierno.  10. Manejar los programas de informática instalados en la dependencia.  11. Deberá tener en cuenta que algunas actividades se adelantarán en la sede de la Junta Administradora Local de Sumapaz ubicada en la vereda de Santa Rosa Corregimiento de Nazareth  12. Las demás que le sean asignadas o delegadas y que corresponden a la naturaleza del contrato. </t>
  </si>
  <si>
    <t>Prestar los servicios como auxiliar administrativo para la Corregiduría de San Juan.</t>
  </si>
  <si>
    <t>DEICY AMPARO MORALES TORRES</t>
  </si>
  <si>
    <t>548(19 DE MAYO DE 2020)</t>
  </si>
  <si>
    <t xml:space="preserve">Titulo Bachiller. Mas de tres (3) años de experiencia laboral certificada </t>
  </si>
  <si>
    <t xml:space="preserve">1. Apoyar al Corregidor (a) en la realización de las diferentes diligencias de orden institucional que se adelantan en cumplimiento de las funciones asignadas a la Corregiduría.   2. Apoyar al Corregidor(a) en la elaboración de los diferentes documentos que se generan y recepcionen en la Corregiduría.  3. Apoyar al corregidor(a) en la atención a la ciudadanía que requiera información. 4. Apoyar al corregidor(a) en la elaboración de informes y manejo de los sistemas relacionados con la dependencia.  5. Mantener informado(a) al corregidor(a) de cualquier circunstancia que afecte la ejecución del contrato, teniendo en cuenta que las actividades tendrán que adelantarlas principalmente en la sede de San Juan.  6. Llevar el archivo de la documentación que llegue a la dependencia, acorde con la normatividad vigente y la política de Gestión de Calidad establecida por la Secretaria de Gobierno.  7. Actualizar semanalmente en el sistema de control y gestión de expedientes del programa Si Actúa, las querellas radicadas en la Corregiduría.  8. Dar estricto cumplimiento a los términos pactados en el contrato y por ningún motivo suspender o abandonar el cumplimiento del objeto del contratado.  9. Presentar informes escritos mensuales de las actividades desarrolladas.  10. Acatar las observaciones que le formule EL FONDO a través del SUPERVISOR, durante la vigencia del contrato y subsanar de inmediato cualquier deficiencia en la prestación del servicio. 11. Las demás que sean necesarias para el desarrollo del objeto contractual.  </t>
  </si>
  <si>
    <t>FDLS-CSE-091-2020</t>
  </si>
  <si>
    <t>SEGUROS</t>
  </si>
  <si>
    <t>562(27 DE MAYO DE 2020)</t>
  </si>
  <si>
    <t>553(26 DE MAYO DE 2020)</t>
  </si>
  <si>
    <t>552(26 DE MAYO DE 2020)</t>
  </si>
  <si>
    <t>551(26 DE MAYO DE 2020)</t>
  </si>
  <si>
    <t>561(27/05/2020)</t>
  </si>
  <si>
    <t>Prestar los servicios profesionales para la operación, prestación, seguimiento y cumplimiento de los procedimientos administrativos, operativos y programáticos del servicio social Apoyo Económico Tipo C, que contribuyan a la garantía de los derechos de la población mayor en el marco de la Política Pública Social para el Envejecimiento y la Vejez en el Distrito Capital a cargo de la Alcaldía Local de Sumapaz.</t>
  </si>
  <si>
    <t>LEIDY PAOLA GONZALEZ PALACIOS</t>
  </si>
  <si>
    <t>03-03-01-15-01-03-1334-000</t>
  </si>
  <si>
    <t>Título Profesional en Psicología, Trabajo social, Ciencias Sociales, humanas, administrativas, económicas, o de la salud. Con Tarjeta profesional vigente. Un (01) año de experiencia de experiencia profesional</t>
  </si>
  <si>
    <t xml:space="preserve">1. Implementar los procesos y procedimientos oficiales para la operación y prestación del servicio social como (Identificación, ingreso, prestación, seguimiento y egreso), atendiendo las orientaciones de la Política Pública Social para el Envejecimiento y la Vejez en el Distrito Capital, el Modelo de Atención integral para las personas mayores7 y la gestión territorial de Política Pública Social para el Envejecimiento y la Vejez en el Distrito Capital. 2. Garantizar que las personas mayores que son presentadas para el ingreso al servicio social se encuentran en la lista de espera del servicio social (Solicitud de servicio e inscritos) de la SDIS y que cumplen con los criterios de identificación y priorización establecidos en la normatividad vigente. 3. Realizar las visitas de validación de condiciones en el lugar de domicilio de las personas mayores que son presentadas para ingresar al servicio social y que se encuentran registrados en la lista de espera del servicio social de la SDIS, validación de condiciones que se realiza en el lugar de domicilio de la persona mayor. 4. Realizar los cruces de bases de datos individuales de las personas mayores que ingresaran al servicio social, a las personas mayores que se encuentran como participantes del servicio social y a las personas mayores que son reportadas con novedades (Informe Único). 5. Garantizar que la información de las personas mayores vinculadas al servicio social apoyo económico Tipo C, se encuentre actualizada y realizar el seguimiento mediante los cruces de bases de datos, consulta en SIRBE, aplicativo processa, catastro, FOSYGA, RUAF, Registraduría, Inhumados, Rama judicial, comprobador de derechos, DNP (Lugar puntaje de SISBEN), Simultaneidad 6. Realizar las visitas de validación de condiciones de las personas mayores que presentan novedades por los cruces de bases de datos o en procedimiento de seguimiento y control que adelanta la Subdirección para la Vejez y la Alcaldía Local de Sumapaz.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Aplicar los instrumentos necesarios (fichas, formatos, entre otros) para realizar seguimiento a las actualizaciones y registro en el sistema de información SIRBE y las bases de datos, realizando las respectivas consultas. 9. Realizar las acciones de seguimiento e identificación de presuntos cobros indebidos en el marco del seguimiento y control del servicio social. 10. Realizar acciones de seguimiento territorial y actualización de información que contribuyan al procedimiento de prestación del servicio social, identificación, ingreso, prestación y egreso de las personas mayores al servicio, aplicando los instrumentos técnicos y tecnológicos previstos para tal fin. (consulta en SIRBE y aplicativo Processa, así como los cruces con las bases de datos). 11. Elaborar, analizar y reportar mensualmente la información de meta física (encuentros de desarrollo humano, intergeneracionales e interculturales). 12. Aportar y dar cumplimiento al Sistema Integrado de Gestión (SIG) en el marco de la prestación del servicio social apoyos económicos, así como de acuerdo a lo estipulado en la Política Pública Social para el Envejecimiento y la Vejez en el Distrito Capital 2010 - 2025 y el Modelo de Atención integral para Personas Mayores. 13. Diseñar, implementar y evaluar las actividades relacionadas con los encuentros de desarrollo humano, de acuerdo a los lineamientos técnicos brindados por la Subdirección para la Vejez. 14. Atender, tramitar y dar respuesta oportuna a las solicitudes de las y los ciudadanos y entes de control, teniendo en cuenta los lineamientos y términos establecidos. 15. Realizar seguimiento y ejecutar los planes de mejoramiento derivados de auditorías internas y externas, hallazgos administrativos y/o fiscales, con sus respectivos reportes, así como adelantar oportunamente las actuaciones administrativas que correspondan. 16. Participar con el equipo local en la planeación, programación y ejecución de las actividades propias de la Alcaldía Local, la Subdirección Local y la Subdirección para la Vejez en los respectivos territorios. 17. Revisar, verificar y garantizar la calidad, confidencialidad y discrecionalidad en el manejo de la información en relación con el desarrollo del objeto contractual y de conformidad con las instrucciones del supervisor del contrato. 18. Participar en las reuniones y diferentes actividades que programe la Alcaldía Local, la Secretaría Distrital de Integración Social y la Subdirección para la Vejez y la Subdirección Local. 19. Presentar dentro de los tiempos estipulados, los informes y productos requeridos por ella Supervisor-a del contrato y el-la Subdirector-a para la Vejez, utilizando para ello los formatos institucionales oficiales. 20. Las demás inherentes a sus obligaciones contractuales y que se requieran para el cabal cumplimiento del contrato.  21.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t>
  </si>
  <si>
    <t>Prestar sus servicios como auxiliar de apoyo administrativo al área de Gestión Policiva de la Alcaldía Local de Sumapaz.</t>
  </si>
  <si>
    <t>MARCELA TORRES RAMIREZ</t>
  </si>
  <si>
    <t>556(22 DE MAYO DE 2020)</t>
  </si>
  <si>
    <t>Título de Bachiller en cualquier modalidad. Más de tres (3) años de experiencia laboral certificada</t>
  </si>
  <si>
    <t xml:space="preserve">1. Manejar el aplicativo de gestión documental de la entidad (ORFEO), realizando el seguimiento de la correspondencia, manteniéndolo actualizado en forma diaria, así como también revisión de los correos institucionales. 2. Realizar el acopio de la información requerida para la respuesta a los derechos de petición y demás requerimientos de la comunidad y de las diferentes entidades, así como también apoyar la elaboración de informes que le sean solicitados. 3. Atender e informar al público y servidores públicos sobre los asuntos y trámites propios del Área Gestión de Desarrollo Local del FDLS. 4. Apoyar la elaboración, radicación entrega y archivo de documentos memorandos y oficios que le sean asignados. 5. Apoyar en la organización del archivo de gestión y la verificación y depuración documental6. Presentar informe mensual de las actividades realizadas en cumplimiento de las obligaciones pactadas.7. Entregar, mensualmente, el archivo de los documentos suscritos que haya generado en cumplimiento del objeto y  obligaciones contractuales.
8. Las demás que demande la administración local que corresponda a la naturaleza del contrato y que
sean necesarias para la consecución del fin del objeto contractual. </t>
  </si>
  <si>
    <t>NELSON GONZALEZ CASTILLO</t>
  </si>
  <si>
    <t>Prestar sus servicios de apoyo administrativo al área de Gestión de Desarrollo Local para el área del CDI de la Alcaldía Local de Sumapaz.</t>
  </si>
  <si>
    <t>557(22 DE MAYO DE 2020)</t>
  </si>
  <si>
    <t xml:space="preserve">1. Adoptar el marco normativo existente para la materia, en lo relacionado con la administración adecuada de las comunicaciones oficiales, el servicio de consulta y conservación de los documentos, acordes con la misión, visión, funciones y programas de la entidad con sujeción a las pautas y principios establecidos en la Ley, normas internas y pautas fijadas por el Archivo General de la Nación. 2. Recibir, radicar, registrar, conservar, distribuir, relacionar, clasificar y entrega la correspondencia que diariamente entra y sale del centro de correspondencia, para que sea distribuida de conformidad con los términos, plazos y condiciones legales y reglamentarias de cada documento. 3. Apoyar, tramitar y dar solución con tiempos de respuesta óptimos a las solicitudes que realicen las dependencias de la Alcaldía Local de Sumapaz en lo referente a fotocopiado, scaner y localización de archivos físicos o en magnético que así se requiera.4. Apoyar el área de Atención al Ciudadano de la Alcaldía Local de Sumapaz cuando sea requerido por la Alcaldesa Local o el/la Jefe del área de Gestión de Desarrollo Local. 5. Mantener actualizado, foliado y organizado el archivo documental que genere la oficina de radicación de la Alcaldía Local de Sumapaz.6. Participar en la elaboración de informes, planillas y/o registros de constancia de entrega y salida de correspondencia, organización y archivo de los mismos, así mismo deberá guardar estricta reserva sobre los documentos a la cual tiene acceso por los asuntos de
su competencia. 7. Manejar el aplicativo de gestión documental de la entidad (ORFEO), realizando el seguimiento de la correspondencia, manteniéndolo actualizado en forma diaria, así como también revisión de los correos institucionales. 8. Cumplir con las Leyes, Decretos, Acuerdos, Resoluciones, Reglamentos o cualquier otro acto de Autoridad Nacional o Distrital vigente que tenga relación directa con el objeto del presente contrato, especialmente deberá cumplir con las obligaciones frente al sistema de seguridad social integral (Ley 789 de 2002 Modificado por la ley 828 de 2003 artículo 1° y demás normas concordantes). En caso de que cualquiera de las disposiciones normativas antes mencionadas ocasione gastos o costos no previstos, estos serán a cargo del CONTRATISTA. 9. Las demás que le sean asignadas o delegadas y que correspondan a la naturaleza del objeto. </t>
  </si>
  <si>
    <t>URGENCIA MANIFIESTA</t>
  </si>
  <si>
    <t>564(28 DE MAYO DE 2020)</t>
  </si>
  <si>
    <t>565(28 DE MAYO DE 2020)</t>
  </si>
  <si>
    <t>566(28 DE MAYO DE 2020)</t>
  </si>
  <si>
    <t>549(21 DE MAYO DE 2020)</t>
  </si>
  <si>
    <t>LUIS GONZALO LOPEZ</t>
  </si>
  <si>
    <t xml:space="preserve">ANIBAL MORALES VEGA </t>
  </si>
  <si>
    <t>SANTIAGO PACHECO</t>
  </si>
  <si>
    <t>EUDALIA CUBIDES RUIZ</t>
  </si>
  <si>
    <t>568(29 DE MAYO DE2020)</t>
  </si>
  <si>
    <t>569(29 DE MAYO DE 2020)</t>
  </si>
  <si>
    <t>567(29 DE MAYO DE 2020)</t>
  </si>
  <si>
    <t>FDLS-CD-092-2020</t>
  </si>
  <si>
    <t>FDLS-CD-093-2020</t>
  </si>
  <si>
    <t>CPS-091-2020</t>
  </si>
  <si>
    <t>CPS-092-2020</t>
  </si>
  <si>
    <t>CPS-093-2020</t>
  </si>
  <si>
    <t>FDLS-CD-094-2020</t>
  </si>
  <si>
    <t>NATALIA SANCHEZ MARIN</t>
  </si>
  <si>
    <t>FDLS-CD-095-2020</t>
  </si>
  <si>
    <t>CPS-094-2020</t>
  </si>
  <si>
    <t>FDLS-CD-096-2020</t>
  </si>
  <si>
    <t>CPS-095-2020</t>
  </si>
  <si>
    <t>PRESTAR SUS SERVICIOS COMO APOYO ADMINISTRATIVO AL ÁREA DE GESTIÓN DE DESARROLLO LOCAL DE LA ALCALDÍA LOCAL DE SUMAPAZ.</t>
  </si>
  <si>
    <t>570(31 DE MAYO DE 2020)</t>
  </si>
  <si>
    <t>Título de bachiller. Más de tres (3) años de experiencia laboral certificada. Aplican Equivalencias Decreto 785 de 2005</t>
  </si>
  <si>
    <t xml:space="preserve">1. Apoyar técnicamente y administrativamente al Área de Gestión de Desarrollo Local del FDLS. 2. Manejar el aplicativo de gestión documental de la entidad (ORFEO), realizando el seguimiento de la correspondencia, manteniéndolo actualizado en forma diaria, así como también revisión de los correos institucionales. 3. Elaborar, alimentar y actualizar de manera periódica una matriz que contenga la información, modificaciones, entre otros, de los contratos que se deriven del área de Gestión de Desarrollo Local para los temas de infraestructura y los demás que se asignen. 4. Realizar el proceso de gestión documental en la revisión técnica y administrativa de los informes producto de los contratos suscritos entre el FDLS y particulares, el apoyo será en la revisión técnica documental, foliación, programación en el PAC, radicación y seguimiento al mismo. 5. Realizar el acopio de la información requerida para la respuesta a los derechos de petición y demás requerimientos de la comunidad y de las diferentes entidades, así como también apoyar la elaboración de informes que le sean solicitados. 6. Las demás que demande la administración local que corresponda a la naturaleza del contrato y que sean necesarias para la consecución del fin del objeto contractual. </t>
  </si>
  <si>
    <t>PRESTAR LOS SERVICIOS PROFESIONALES ESPECIALIZADOS AL ÁREA DE GESTIÓN DE DESARROLLO LOCAL PARA ADELANTAR LA FORMULACIÓN Y SEGUIMIENTO EN LOS COMPONENTES RELACIONADOS CON INFRAESTRUCTURA Y MALLA VIAL DE LA LOCALIDAD DE SUMAPAZ.</t>
  </si>
  <si>
    <t>581(2 DE JUNIO DE 2020)</t>
  </si>
  <si>
    <t>JUAN PABLO SANABRIA MORENO</t>
  </si>
  <si>
    <t>Título Profesional en Ingeniería Civil. Especialista en: Ingeniería de vías terrestres, Gerencia de proyectos, Ingeniería de pavimentos urbanos y/o Gerencia Integral de Obras, Ingeniería de la Construcción, Diseño y construcción de vías y aeropistas, o Ingeniería de Pavimentos. Con tarjeta o Licencia profesional vigente. Cinco (5) años de experiencia profesional certificada</t>
  </si>
  <si>
    <t xml:space="preserve">1. Realizar la formulación de los componentes del proyecto de inversión 1364 y los demás que le sean designados para la vigencia 2020, incluyendo la actualización de DTS, elaboración de estudio de mercado, análisis del sector, elaboración de anexos técnicos, estudios previos, respuesta a pliegos de condiciones y calificación de propuestas. 2. Realizar el seguimiento y acompañamiento técnico a todos los componentes derivados del proyecto de inversión 1364 en la vigencia 2020. 3. Acompañar y apoyar al Alcalde(sa) Local en las diferentes reuniones que se programen en el territorio, en la JAL, en la Bogotá Urbana y demás espacios para los cuales se requiera. 4. Emitir los conceptos técnicos de infraestructura/obras que sean requeridos por la Administración Local, entes de control y comunidad en general en los tiempos establecidos por la Ley. 5. Realizar el apoyo a la supervisión que se le asignen, dando cumplimiento a la Ley 1474 de 2011 y demás normatividad existente vigente aplicable. 6. Realizar la programación de PAC de los contratos que le sean designados dando cumplimiento al Manual de Procesos y Procedimientos para tal fin. 7. Realizar cuando se requiera el seguimiento y ejecutar los planes de mejoramiento derivados de auditorías internas y externas, hallazgos administrativos y/o fiscales, con sus respectivos reportes, así como adelantar oportunamente las actuaciones administrativas que correspondan. 8. Realizar el seguimiento a la estabilidad de las obras contratadas y/o recibidas por el FDL Sumapaz cuyas pólizas estén vigentes, en cumplimiento a la ley 80 de 1993, que trata de los Derechos y Deberes de las Entidades Estatales para el desarrollo local de Sumapaz. 9.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10. Las demás que demande la administración local que corresponda a la naturaleza del contrato y que sean necesarias para la consecución del fin del objeto contractual. 11. Entregar de manera mensual la información documental (Estudios previos, anexo técnico, estudios de mercado y demás que correspondan) de los procesos o proyectos asignados por el despacho. 12.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 13. Realizar el control a la ejecución presupuestal según lo establecido y de acuerdo a normatividad existente. 14. Analizar y mantener actualizada la información sobre ejecución del presupuesto. 15. Adelantar las actividades requeridas para el cumplimiento de las funciones del área. </t>
  </si>
  <si>
    <t>PRESTAR LOS SERVICIOS PROFESIONALES AL DESPACHO DE LA ALCALDÍA LOCAL DE SUMAPAZ PARA EL CUMPLIMIENTO DEL PLAN DE DESARROLLO “SUMAPAZ EN PAZ, MÁS PRODUCTIVA Y AMBIENTAL PARA TODOS” 2017-2020.</t>
  </si>
  <si>
    <t>569(31 DEMAYO DE 2020)</t>
  </si>
  <si>
    <t>Con Tarjeta profesional vigente</t>
  </si>
  <si>
    <t>Profesional en Administración de Empresas, Administración Pública, Economía, Derecho o Ingeniería Industrial.Cuatro (4) años de experiencia profesional certificada</t>
  </si>
  <si>
    <t>FDLS-CD-097-2020</t>
  </si>
  <si>
    <t>CPS-096-2020</t>
  </si>
  <si>
    <t>FDLS-CD-098-2020</t>
  </si>
  <si>
    <t>CPS-097-2020</t>
  </si>
  <si>
    <t>FDLS-CD-099-2020</t>
  </si>
  <si>
    <t>CPS-098-2020</t>
  </si>
  <si>
    <t>FDLS-CD-100-2020</t>
  </si>
  <si>
    <t>CPS-099-2020</t>
  </si>
  <si>
    <t>FDLS-CD-101-2020</t>
  </si>
  <si>
    <t>CPS-100-2020</t>
  </si>
  <si>
    <t>FDLS-CD-102-2020</t>
  </si>
  <si>
    <t>CPS-101-2020</t>
  </si>
  <si>
    <t>FDLS-CD-103-2020</t>
  </si>
  <si>
    <t>CPS-102-2020</t>
  </si>
  <si>
    <t>576(4 DE JUNIO DE 2020)</t>
  </si>
  <si>
    <t>FDLS-CD-104-2020</t>
  </si>
  <si>
    <t>CPS-103-2020</t>
  </si>
  <si>
    <t>FDLS-CD-105-2020</t>
  </si>
  <si>
    <t>CPS-104-2020</t>
  </si>
  <si>
    <t>603(2 DE JUNIO DE 2020)</t>
  </si>
  <si>
    <t>Título de Bachiller Académico o su equivalencia según el artículo 25.2.4 o Artículo 25.2.5 del Decreto 785 de 2005 de la Función Pública. Experiencia mínima requerida de tres (3) años o su equivalencia según el Artículo 25.2.4 o Artículo 25.2.5 del Decreto 785 de 2005 de la Función Pública.</t>
  </si>
  <si>
    <t>FDLS-CD-106-2020</t>
  </si>
  <si>
    <t>CPS-105-2020</t>
  </si>
  <si>
    <t>FDLS-SAMC-107-2020</t>
  </si>
  <si>
    <t>CPS-106-2020</t>
  </si>
  <si>
    <t>FDLS-CD-109-2020</t>
  </si>
  <si>
    <t>CPS-107-2020</t>
  </si>
  <si>
    <t>APOYO(CONDUCTOR)</t>
  </si>
  <si>
    <t>FDLS-CD-110-2020</t>
  </si>
  <si>
    <t>CPS-108-2020</t>
  </si>
  <si>
    <t>Prestar sus servicios como operario de maquinaria pesada de propiedad del Fondo de Desarrollo Local de Sumapaz que le sea asignada para la realización de labores de mantenimiento de la malla vial y las zonas públicas de la localidad, así como atender las emergencias viales que surjan en la Localidad de Sumapaz</t>
  </si>
  <si>
    <t>APOYO(OPERARIO)</t>
  </si>
  <si>
    <t>FDLS-CD-111-2020</t>
  </si>
  <si>
    <t>CPS-109-2020</t>
  </si>
  <si>
    <t>FDLS-CD-112-2020</t>
  </si>
  <si>
    <t>CPS-110-2020</t>
  </si>
  <si>
    <t>FDLS-CD-113-2020</t>
  </si>
  <si>
    <t>CPS-111-2020</t>
  </si>
  <si>
    <t>FDLS-CD-114-2020</t>
  </si>
  <si>
    <t>CPS-112-2020</t>
  </si>
  <si>
    <t>FDLS-CD-115-2020</t>
  </si>
  <si>
    <t>CPS-113-2020</t>
  </si>
  <si>
    <t>PRESTAR SUS SERVICIOS COMO AYUDANTE DE LA  MAQUINARIA PESADA DE PROPIEDAD DEL FONDO DE DESARROLLO LOCAL DE SUMAPAZ QUE LE SEA ASIGNADA PARA LA REALIZACIÓN DE LABORES DE MANTENIMIENTO Y MEJORAMIENTO  DE LA MALLA VIAL, ZONAS PÚBLICAS , ASÍ COMO LA ATENCIÓN DE EMERGENCIAS VIALES  QUE SURJAN EN LA LOCALIDAD DE SUMAPAZ.</t>
  </si>
  <si>
    <t>APOYO(AYUDANTE)</t>
  </si>
  <si>
    <t>PRESTAR LOS SERVICIOS PARA OPERAR EL VEHÍCULO ASIGNADO, REALIZANDO DE MANERA OPORTUNA EFICIENTE Y SEGURA LOS DESPLAZAMIENTOS DE LOS FUNCIONARIOS DEL FONDO DE DESARROLLO LOCAL DEL SUMAPAZ Y/O DEMÁS PERSONAL QUE REQUIERA SER TRASLADADO EN LA ZONA URBANA Y RURAL DE LA LOCALIDAD EN CUMPLIMIENTO DE LAS ACTIVIDADES PROPIAS DE LA ADMINISTRACIÓN LOCAL</t>
  </si>
  <si>
    <t>571(31 DE MAYO DE 2020)</t>
  </si>
  <si>
    <t>568(31 DE MAYO DE 2020)</t>
  </si>
  <si>
    <t>Título de Bachiller con Licencia de conducción categoría mínima B1 (vigente).Más de tres (3) años experiencia laboral certificada</t>
  </si>
  <si>
    <t xml:space="preserve">1. Conducir los vehículos al servicio de la Alcaldía Local de Sumapaz de acuerdo con las instrucciones impartidas por el Alcalde Local o funcionario designado para apoyar la supervisión del contrato, atendiendo las necesidades de la administración local. 2.Velar y prestar labores de apoyo para el mantenimiento, limpieza y buen estado del vehículo,equipo y herramientas que se le hayan asignado. 3. Estar presente en el taller de mantenimiento cuando se desarrollen los mantenimientos del vehículo asignado, pero de no ser necesario (por indicación del supervisor), deberá permanecer durante la jornada laboral en las instalaciones de la entidad en condición de disponibilidad para para conducir otro vehículo o adelantar otra actividad de apoyo. 4. Cumplir con las actividades programadas de acuerdo con el cronograma establecido por el Alcalde Local de Sumapaz y/o el supervisor del contrato. 5. Cumplir con las normas de tránsito y seguridad vigentes y prestar atención al cuidado de los vehículos y maquinaria. 6. Informar  oportunamente al supervisor del contrato cualquier irregularidad que se presente durante el desarrollo de las actividades, así como del estado en que se encuentren los vehículos para iniciar las acciones correctivas y/o preventivas del caso. 7. Retirar y guardar los vehículos en el lugar asignado para tal fin por el supervisor del contrato.
8. Llevar los controles que sobre operación del vehículo le indique el supervisor inmediato, tales como tarjetas de consumo, controles de mantenimiento, registro de usuarios, etc. 9. Responder por el vehículo, maquinaria, herramientas y demás elementos a su cargo dando estricto cumplimiento y aplicación al instructivo del parque automotor del FDLS. 10. Cumplir con las demás funciones que correspondan con la naturaleza de las actividades objeto del contrato y/o que le sean asignadas. 11. Reportar por escrito a la supervisión las circunstancias de tiempo, modo y lugar de eventos que generen daños al vehículo o a alguno de sus componentes y/o a terceros según los enunciados en el instructivo del parque automotor del FDLS, anexando registro fotográfico u otros documentos soporte. 12. Abstenerse de transportar personal no autorizado por la Alcaldía Local de Sumapaz. 13. Mantenerse a paz y salvo por concepto de multas y comparendos durante la ejecución del contrato. 14. Abstenerse de lavar cualquier vehículo dentro de las instalaciones de la Alcaldía Local de Sumapaz en todo caso, dando cumplimiento a código de tránsito y transporte. 15. Responder pecuniariamente por los daños causados al automotor asignado, cuando la entidad a través del supervisor, determine la responsabilidad del conductor por negligencia, falta de pericia en el manejo o cuidado del mismo. </t>
  </si>
  <si>
    <t>566(29 DE MAYO DE 2020)</t>
  </si>
  <si>
    <t>Prestar los servicios para operar el vehículo asignado, realizando de manera oportuna eficiente y segura los desplazamientos de los funcionarios del Fondo de Desarrollo Local del Sumapaz y/o demás personal que requiera ser trasladado en la zona urbana y rural de la localidad en cumplimiento de las actividades propias de la administración local</t>
  </si>
  <si>
    <t>MAXIMILIANO LÓPEZ SUAREZ</t>
  </si>
  <si>
    <t>582(2 DE JUNIO DE 2020)</t>
  </si>
  <si>
    <t>Bachiller académico o su equivalencia según el Articulo 25.2.4 o Articulo 25.2.5 del Decreto 785 de 2005 de la Función Pública.Experiencia mínima requerida: Mas de tres años de experiencia</t>
  </si>
  <si>
    <t xml:space="preserve">1.Operar, responder y velar por el mantenimiento y adecuada utilización del vehículo de propiedad del Fondo de Desarrollo Local. 2. Apoyar las labores de obra identificadas por la administración local e indicada por el apoyo a la supervisión. 3. Apoyar las emergencias que surjan en la localidad y las cuales necesiten de la intervención de la maquinaria. 4. Velar por el buen estado mecánico y estético de la maquina asignada. 5. No exponer la maquinaria a situaciones de inseguridad y peligro. 6. Respetar en forma estricta las normas de tránsito. 7. Responder por el pago de las multas o sanciones que coloquen las autoridades de tránsito y que le sean imputables. 8. Responder y mantener en perfecto estado el equipo de herramientas, señales y repuesto de la máquina asignada. 9. Coordinar con el responsable de automotores la realización del mantenimiento preventivo de la máquina. 10. No disponer de la maquinaria pesada del FDLS para realizar actividades que no se le hayan autorizado por parte de la Alcaldesa Local y/o del Apoyo a la supervisión. 11. Hacer uso adecuado y permanente de las prendas y elementos de protección entregadas para el desarrollo de sus actividades. 12. Acatar las instrucciones que durante el desarrollo del contrato se le impartan a través del supervisor del contrato. </t>
  </si>
  <si>
    <t>585(2 DE JUNIO DE 2020)</t>
  </si>
  <si>
    <t>586(2 DE JUNIO DE 2020)</t>
  </si>
  <si>
    <t>584(2 DE JUNIO DE 2020)</t>
  </si>
  <si>
    <t>599(2 DE JUNIO DE 2020)</t>
  </si>
  <si>
    <t>608(2 DE JUNIO DE 2020)</t>
  </si>
  <si>
    <t>CONTRATAR LA PRESTACIÓN DEL SERVICIO DE VIGILANCIA Y SEGURIDAD PRIVADA CON ARMAS, PARA LAS SEDES ADMINISTRATIVA Y EL CENTRO DE SERVICIOS DE SANTA ROSA, DE LA ALCALDÍA LOCAL DE SUMAPAZ BOGOTÁ D.C.</t>
  </si>
  <si>
    <t>FDLS-CD-116-2020</t>
  </si>
  <si>
    <t>CPS-114-2020</t>
  </si>
  <si>
    <t>PRESTAR SUS SERVICIOS COMO OPERARIO DE MAQUINARIA PESADA DE PROPIEDAD DEL FONDO DE DESARROLLO LOCAL DE SUMAPAZ QUE LE SEA ASIGNADA PARA LA REALIZACIÓN DE LABORES DE MANTENIMIENTO DE LA MALLA VIAL Y LAS ZONAS PÚBLICAS DE LA LOCALIDAD, ASÍ COMO ATENDER LAS EMERGENCIAS VIALES QUE SURJAN EN LA LOCALIDAD DE SUMAPAZ.</t>
  </si>
  <si>
    <t>593(2 DE JUNIO DE 2020)</t>
  </si>
  <si>
    <t>594(2 DE JUNIO DE 2020)</t>
  </si>
  <si>
    <t>FDLS-CD-117-2020</t>
  </si>
  <si>
    <t>CPS-115-2020</t>
  </si>
  <si>
    <t>PRESTAR SUS SERVICIOS COMO OPERARIO DE MAQUINARIA PESADA DE PROPIEDAD DEL FONDO DE DESARROLLO LOCAL DE SUMAPAZ QUE LE SEA ASIGNADA PARA LA REALIZACIÓN DE LABORES DE MANTENIMIENTO DE LA MALLA VIAL Y LAS ZONAS PÚBLICAS DE LA LOCALIDAD, ASÍ COMO ATENDER LAS EMERGENCIAS VIALES QUE SURJAN EN LA LOCALIDAD DE SUMAPA</t>
  </si>
  <si>
    <t>591(2 DE JUNIO DE 2020)</t>
  </si>
  <si>
    <t>598(2 DE JUNIO DE 2020)</t>
  </si>
  <si>
    <t>596(2 DE JUNIO DE 2020)</t>
  </si>
  <si>
    <r>
      <t xml:space="preserve"> </t>
    </r>
    <r>
      <rPr>
        <sz val="11"/>
        <color theme="1"/>
        <rFont val="Calibri"/>
        <family val="2"/>
        <scheme val="minor"/>
      </rPr>
      <t>PRESTAR LOS SERVICIOS PROFESIONALES PARA REALIZAR FORMULACION, EVALUACION, SEGUIMIENTO Y CONTROL DE PROYECTOS DE INVERSION Y SEGUIMIENTOS DE LOS PLANES, PROGRAMAS Y PROYECTOS DEL FONDO DE DESARROLLO LOCAL DE SUMAPAZ</t>
    </r>
  </si>
  <si>
    <t xml:space="preserve">El contratista se obliga a cumplir cabalmente con el objeto del presente contrato a la luz de las disposiciones legales vigentes y en especial a: 1. Conducir, responder y velar por el mantenimiento y adecuada utilización del vehículo de propiedad del Fondo de Desarrollo Local asignado. 2. Apoyar el proceso de mantenimiento y recuperación de los corredores viales, según las indicaciones impartidas por inspector encargado de la zona. 3. Apoyar el proceso de atención de las emergencias viales que surjan en la localidad, acorde con la programación establecida. 4. Velar por el buen estado mecánico y estético del vehículo asignado. 5. No exponer el vehículo a situaciones de inseguridad y peligro. 6. Respetar en forma estricta las normas de tránsito. 7. Responder por el pago de las multas o sanciones que coloquen las autoridades de tránsito y que le sean imputables. 8. Responder y mantener en optimo estado el equipo de herramientas, señales y repuesto del vehículo asignado. 9. Coordinar los mantenimientos preventivos y correctivos con el ingeniero designado para el parque automotor del FDLS. 10. Hacer uso adecuado y permanente de las prendas y elementos de protección entregadas para el desarrollo de sus actividades. 11. Acatar las instrucciones que durante el desarrollo del contrato se le impartan a través del supervisor del contrato, el apoyo a la supervisión. </t>
  </si>
  <si>
    <r>
      <t xml:space="preserve">1. Realizar acompañamiento a la Administración Local en las diferentes instancias de participación que le sean delegadas por la/el alcalde(sa). 2. Promover estrategias de participación ciudadana y comunitaria vinculantes con los propósitos del Plan de Desarrollo Local “Sumapaz en paz, más productiva y ambiental para todos” 2017-2020. 3. Realizar la formulación de los proyectos demás que le sean designados para la vigencia 2020, incluyendo la actualización de DTS, elaboración de estudio de mercado, análisis del sector, elaboración de anexos técnicos, estudios previos, respuesta a pliegos de condiciones y calificación de propuestas. 4. Realizar el apoyo a la supervisión a los procesos que se le asignen, dando cumplimiento a la Ley 1474 de </t>
    </r>
    <r>
      <rPr>
        <i/>
        <sz val="11"/>
        <color theme="1"/>
        <rFont val="Calibri"/>
        <family val="2"/>
        <scheme val="minor"/>
      </rPr>
      <t xml:space="preserve">2011) </t>
    </r>
    <r>
      <rPr>
        <sz val="11"/>
        <color theme="1"/>
        <rFont val="Calibri"/>
        <family val="2"/>
        <scheme val="minor"/>
      </rPr>
      <t xml:space="preserve">y demás normatividad existente vigente aplicable. 5. Asistir a las reuniones, comités de contratación, capacitaciones, comités de seguimiento entre otros y hacer parte de los comités que le delegue la/el Alcalde (sa) Local. 6. Dar respuesta de forma y de fondo cuando se requiera a las diferentes solicitudes, derechos de petición y requerimientos en los tiempos establecidos por la Ley realizados por los diferentes órganos de control y comunidad en general. 7. Realizar (cuando se requiera) el seguimiento y ejecutar los planes de mejoramiento derivados de auditorías internas y externas, hallazgos administrativos y/o fiscales, con sus respectivos reportes, así come adelantar oportunamente las actuaciones administrativas que correspondan. 8. Realizar la programación de PAC de los contratos que Ie sean designados dando cumplimiento al Manual de Procesos y Procedimientos para tal fin. 9.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contrato.10. Las demás que surjan de la naturaleza de su contrato.11. Entregar de manera mensual la información documental (Estudios previos, anexo técnico, estudios de mercado y demás que correspondan) de los procesos o proyectos asignados por el despacho. 12.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 </t>
    </r>
  </si>
  <si>
    <t>577(05 DE JUNIO DE 2020)</t>
  </si>
  <si>
    <t>585(06 DE JUNIO DE 2020)</t>
  </si>
  <si>
    <t>1. Apoyar la actividad de engrase, tanqueo y limpieza de la maquinaria y vehículos pesados del FDLS. 2. Realizar actividades inherentes al mantenimiento de las vías y atención de emergencias, tales como: rocería, retiro de obstáculos, limpieza de alcantarillas, limpieza de cunetas, remoción de derrumbes menores, función de paleteros en los cierres parciales de vías y aquellas que se consideren necesarias para garantizar la movilidad. 3. Apoyar la recolección de material aprovechable en los corregimientos de Nazareth, Betania y San Juan. 4. Apoyar la limpieza y adecuación de los pozos sépticos localizados en los corregimientos de Nazareth, Betania y San Juan de la Localidad. 5. Hacer uso adecuado y pemanente de las prendas y elementos de protección entregadas para el desarrollo de sus actividades. 6. Ejecutar las demás actividades que le sean asignadas por el supervisor o apoyo a la supervisión.</t>
  </si>
  <si>
    <t>583(05 DE JUNIO DE 2020)</t>
  </si>
  <si>
    <t>584(05 DE JUNIO DE 2020)</t>
  </si>
  <si>
    <t>582(5 DE JUNIO DE 2020)</t>
  </si>
  <si>
    <t>581(05 DE JUNIO DE 2020)</t>
  </si>
  <si>
    <t>580(05 DE JUNIO DE 2020)</t>
  </si>
  <si>
    <t>578(05 DE JUNIO DE 2020)</t>
  </si>
  <si>
    <t>597(2 DE JUNIO DE 2020)</t>
  </si>
  <si>
    <t>601(02 DE JUNIO DE 2020)</t>
  </si>
  <si>
    <t>600(02 DE JUNIO DE 2020)</t>
  </si>
  <si>
    <t>604(02 DE JUNIO DE 2020)</t>
  </si>
  <si>
    <t>602(02 DE JUNIO DE 2020)</t>
  </si>
  <si>
    <t>FDLS-CD-118-2020</t>
  </si>
  <si>
    <t>CPS-116-2020</t>
  </si>
  <si>
    <t>FDLS-CD-119-2020</t>
  </si>
  <si>
    <t>CPS-117-2020</t>
  </si>
  <si>
    <t>FDLS-CD-120-2020</t>
  </si>
  <si>
    <t>CPS-118-2020</t>
  </si>
  <si>
    <t>PRESTAR LOS SERVICIOS PROFESIONALES PARA EL DESPACHO DE LA ALCALDIA LOCAL DE SUMAPAZ EN LAS DIFERENTES ETAPAS DE LOS PROCESOS ADMINISTRATIVOS Y OPERATIVOS PARA DAR CUMPLIMIENTO AL PLAN DE DESARROLLO LOCAL</t>
  </si>
  <si>
    <t>6 MESES Y 21 DÍAS</t>
  </si>
  <si>
    <t>FDLS-CD-121-2020</t>
  </si>
  <si>
    <t>CPS-119-2020</t>
  </si>
  <si>
    <t>FDLS-CD-122-2020</t>
  </si>
  <si>
    <t>CPS-120-2020</t>
  </si>
  <si>
    <t>FDLS-CD-123-2020</t>
  </si>
  <si>
    <t>CPS-121-2020</t>
  </si>
  <si>
    <t>619(10 DE JUNIO DE 2020)</t>
  </si>
  <si>
    <t>Título profesional en Derecho, Contaduría pública, Administración Pública, Administración de Empresas o Economía.Con Tarjeta Profesional Vigente.</t>
  </si>
  <si>
    <t>Bachiller académico o su equivalencia según el Articulo 25.2.4 o Articulo 25.2.5 del Decreto 785 de 2005 de la Función Pública.Experiencia mínima requerida: Mas de tres años Y 1 mes de experiencia.</t>
  </si>
  <si>
    <t xml:space="preserve">1. Apoyar al despacho del Alcalde(sa) en la presentación de los informes, respuesta a solicitudes requeridos por los entes de Control y demás Entidades.3. Realizar el análisis de los Estudios Previos y liquidaciones, que por competencia el ordenador del gasto le asigne, garantizando la correcta aplicación de normas y procedimientos técnicos, administrativos y legales vigentes. 4. Aportar la información necesaria referente a los planes de mejoramiento, rendición de cuentas de los diferentes entes de control, así como la participación y asistencia en los requerimientos de cada uno de estos entes. 5. Prestar apoyo al Despacho del Alcalde(sa) Local de Sumapaz en el análisis elaboración, aval, respuesta y seguimiento de la información o documentación solicitada por los entes de control, entidades públicas y/o privadas de conformidad con la normatividad existente para la materia y dentro de los plazos y términos establecidos por la misma. 6. Proyectar los actos de trámite o de fondo, que requieran cualquiera de las áreas de la Alcaldía Local de Sumapaz y/o el Despacho del Alcalde(sa) Local. 7. Realizar el análisis de las respuestas de la información o documentación solicitada por los diferentes órganos de control, entidades públicas/privadas y comunidad en general que requieren la firma del Alcalde(sa) Local, información que debe cumplir con la normatividad vigente aplicable. 8. Apoyar al despacho del Alcalde(sa) Local en los procesos precontractuales, contractuales y post contractuales que le sean asignados con conocimiento y aplicación de los principios que regulan la contratación estatal y la función administrativa contemplados en la Constitución Política y en la Ley. 9. Apoyar al despacho del Alcalde(sa) Local en la revisión de cuentas por pagar, seguimiento de informes y correcto pago de los mismos. 10. Asistir a las reuniones de comités de contratación, comités de seguimiento a la ejecución contractual, capacitaciones entre otros que le designe el despacho del Alcalde(sa) Local. 11. Emitir concepto respecto de los asuntos que le sean designados y adelantar los trámites necesarios a que haya lugar. 12. Realizar el seguimiento a los derechos de petición. 13.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14. Las demás que demande la administración local que corresponda a la naturaleza del contrato y que sean necesarias para la consecución del fin del objeto contractual. </t>
  </si>
  <si>
    <t>FDLS-CD-124-2020</t>
  </si>
  <si>
    <t>CPS-122-2020</t>
  </si>
  <si>
    <t>FDLS-CD-125-2020</t>
  </si>
  <si>
    <t>CPS-123-2020</t>
  </si>
  <si>
    <t>LUIS ENRIQUE MARTINEZ BENAVIDES</t>
  </si>
  <si>
    <t>612(02 DE JUNIO DE 2020)</t>
  </si>
  <si>
    <t>FDLS-CD-126-2020</t>
  </si>
  <si>
    <t>CPS-124-2020</t>
  </si>
  <si>
    <t>597(11 DE JUNIO DE 2020)</t>
  </si>
  <si>
    <t>598(11 DE JUNIO DE 2020)</t>
  </si>
  <si>
    <t>EDUARDO DIMATE RICO</t>
  </si>
  <si>
    <t>596(10 DE JUNIO DE 2020)</t>
  </si>
  <si>
    <t>592(10  DE JUNIO DE 2020)</t>
  </si>
  <si>
    <t>593(10 DE JUNIO DE 2020)</t>
  </si>
  <si>
    <t>594(10 DE JUNIO DE 2020)</t>
  </si>
  <si>
    <t>595(10 DE JUNIO DE 2020)</t>
  </si>
  <si>
    <t>FDLS-CD-127-2020</t>
  </si>
  <si>
    <t>CPS-125-2020</t>
  </si>
  <si>
    <t>FDLS-CD-128-2020</t>
  </si>
  <si>
    <t>CPS-126-2020</t>
  </si>
  <si>
    <t>FDLS-CD-129-2020</t>
  </si>
  <si>
    <t>CPS-127-2020</t>
  </si>
  <si>
    <t>WOLFRANG LIZANDRO PULIDO AVENDAÑO</t>
  </si>
  <si>
    <t>PRESTAR LOS SERVICIOS PROFESIONALES PARA REALIZAR LA FORMULACIÓN, SEGUIMIENTO A LA EJECUCIÓN Y LIQUIDACIÓN DE LOS COMPONENTES QUE SE DERIVEN PROYECTO DE INVERSIÓN "SUMAPAZ DIGITAL"</t>
  </si>
  <si>
    <t>3-3-1-15-05-36-1368-000</t>
  </si>
  <si>
    <t>624(11 DE JUNIO DE 2020)</t>
  </si>
  <si>
    <t>FDLS-CD-130-2020</t>
  </si>
  <si>
    <t>CPS-128-2020</t>
  </si>
  <si>
    <t>FDLS-CD-131-2020</t>
  </si>
  <si>
    <t>CPS-129-2020</t>
  </si>
  <si>
    <t>FDLS-CD-132-2020</t>
  </si>
  <si>
    <t>CPS-130-2020</t>
  </si>
  <si>
    <t>GLORIA ESPERANZA PIRAJON TEJEDOR</t>
  </si>
  <si>
    <t>588(02 DE JUNIO DE 2020)</t>
  </si>
  <si>
    <t>590(02 DE JUNIO DE 2020)</t>
  </si>
  <si>
    <t>587(02 DE JUNIO DE 2020)</t>
  </si>
  <si>
    <t>589(02 DE JUNIO DE 2020)</t>
  </si>
  <si>
    <t>592(02 DE JUNIO DE 2020)</t>
  </si>
  <si>
    <t>FDLS-CD-133-2020</t>
  </si>
  <si>
    <t>CPS-131-2020</t>
  </si>
  <si>
    <t>602(12 DE JUNIO DE 2020)</t>
  </si>
  <si>
    <t>601(12 DE JUNIO DE 2020)</t>
  </si>
  <si>
    <t>609(2 DE JUNIO DE 2020)</t>
  </si>
  <si>
    <t>623(12 DE JUNIO DE 2020)</t>
  </si>
  <si>
    <t>WILDER CENTENO BELTRAN</t>
  </si>
  <si>
    <t>3-3-1-15-06-41-1356-000</t>
  </si>
  <si>
    <t>609(16 DE JUNIO DE 2020)</t>
  </si>
  <si>
    <t>FDSL-CD-108-2020</t>
  </si>
  <si>
    <t>FDLS-SAMC-134-2020</t>
  </si>
  <si>
    <t>610(16 DE JUNIO DE 2020)</t>
  </si>
  <si>
    <t>Prestar los servicios profesionales para la formulación, evaluación, seguimiento y control del proyecto de inversión "Mejores condiciones para el acceso al agua potable", entre otros proyectos de inversión.</t>
  </si>
  <si>
    <t>Título Profesional en Administración Ambiental, Ingeniería Ambiental, Ingeniería Ambiental y Sanitaria, Administración del medio Ambiente, Administración Ambiental, Ingeniería del Desarrollo Ambiental, Biología, Ecología y/o afines.Con tarjeta profesional vigente (si aplica).Cuatro (4) años de experiencia profesional certificada</t>
  </si>
  <si>
    <t xml:space="preserve">1. Realizar la formulación del proyecto de inversión 1356 del Plan de Desarrollo Local para la vigencia 2020 y los demás que le sean designados, incluyendo la actualización de DTS, elaboración de estudio de mercado, análisis del sector, elaboración de anexos técnicos, estudios previos, respuesta a pliegos de condiciones, verificación y evaluación de propuestas. 2. Realizar el apoyo a la supervisión que se le designen, dando cumplimiento a la Ley 1474 de 2011 y demás normatividad existente vigente aplicable. 3. Acompañar a la administración a las reuniones de acuerdos locales para la legalización, conformación de los diferentes acueductos veredales de la localidad de Sumapaz.
4. Apoyar las asociaciones de acueductos para la formalización y legalización de los acueductos veredales. 5. Realizar recorridos y visitas de inspección al estado de la línea de conducción y sistemas de los acueductos veredales. Asistir a las reuniones, comités de contratación, capacitaciones, comités de seguimiento entre otros y hacer parte de los comités que le delegue la Alcaldesa Local. 7. Dar respuesta de forma y de fondo cuando se requiera a las diferentes solicitudes, derechos de petición y requerimientos en los tiempos establecidos por la Ley realizados por los diferentes órganos de control y comunidad en general. 8. Realizar (cuando se requiera) el seguimiento y ejecutar los planes de mejoramiento derivados de auditorías internas y externas, hallazgos administrativos y/o fiscales, con sus respectivos reportes, así como adelantar oportunamente las actuaciones administrativas que correspondan. 9. Realizar la programación de PAC de los contratos que le sean designados dando cumplimiento al Manual de Procesos y Procedimientos para tal fin. 10.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11. Las demás que demande la administración local que corresponda a la naturaleza del contrato y que sean necesarias para la consecución del fin del objeto contractual. 12. Entregar de manera mensual la información documental (Estudios previos, anexo técnico, estudios de mercado y demás que correspondan) de los procesos o proyectos asignados por el despacho. 13.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 </t>
  </si>
  <si>
    <t>611(16 DE JUNIO DE 2020)</t>
  </si>
  <si>
    <t>612(16 DE JUNIO DE 2020)</t>
  </si>
  <si>
    <t>596( 02 DE JUNIO DE 2020)</t>
  </si>
  <si>
    <t>CONTRATAR LA PRESTACIÓN DE SERVICIOS DE APOYO METODOLÓGICO Y LOGÍSTICO PARA LA PARTICIPACIÓN DE ORGANIZACIONES ESTRATÉGICAS INSTITUCIONALES EN LA LOCALIDAD DE SUMAPAZ</t>
  </si>
  <si>
    <t>615(17 DE JUNIO DE 2020)</t>
  </si>
  <si>
    <t>583(02 DE JUNIO DE 2020)</t>
  </si>
  <si>
    <t>603(12 DE JUNIO 2020)</t>
  </si>
  <si>
    <t>699(11 DE JUNIO 2020)</t>
  </si>
  <si>
    <t>605(12 DE JUNIO DE 2020)</t>
  </si>
  <si>
    <t>600(11 JUNIO DE 2020)</t>
  </si>
  <si>
    <t>BRAHAN EDUARDO GARCIA</t>
  </si>
  <si>
    <t>616(17 DE JUNIO DE 2020)</t>
  </si>
  <si>
    <t>APOYAR TECNICAMENTE A LOS RESPONSABLES E INTEGRANTES DE LOS PROCESOS DE IMPLEMENTACIÓN DE HERRAMIENTAS DE GESTIÓN, SIGUIENDO LOS LIENAMIENTOS METODOLOGICOS ESTABLECIDOS POR LA OFICINA ASESORA DE PLANEACION DE LA SECRETARIA DISTRITAL DE GOBIERNO.</t>
  </si>
  <si>
    <t>621 (11 DE JUNIO DE 2020)</t>
  </si>
  <si>
    <t>607(2 DE JUNIO DE 2020)</t>
  </si>
  <si>
    <t>606(02 DE JUNIO DE 2020)</t>
  </si>
  <si>
    <t>610(02 DE JUNIO DE 2020)</t>
  </si>
  <si>
    <t>1,Realizar la formulación de los componentes del proyecto de inversión 1368 y los demás que Ie sean designados para la vigencia 2020, incluyendo la actualización de DTS, elaboración de estudio de mercado, análisis del sector, elaboración de anexos técnicos, estudios previos, respuesta a pliegos de condiciones y calificación de propuestas. 2. Realizar el apoyo a la supervisión que se Ie asignen, dando cumplimiento a la Ley 1474 de 2011 y demás normatividad existente vigente aplicable. 3. Asistir a las reuniones, comités de contratación, capacitaciones, comités de seguimiento entre otros y hacer parte de los comités que Ie delegue el alcalde local. 4. Velar por el adecuado funcionamiento de la red local, conexión a la WAN de la Alcaldía y el recurso tecnológico de todas las dependencias de la Alcaldía (Despacho, Área de Gestión de Desarrollo Local, Junta Administradora Local, Corregidurias, Grupo Área de Gestión Policiva Jurídica Sumapaz) tanto en términos de Hardware y Software como de su administración y mantenimiento. 5.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6. Realizar la programación de PAC de los contratos que Ie sean designados dando cumplimiento al Manual de Procesos y Procedimientos para tal fin. 7. Asistir al territorio cuando sea requerido y realizar la verificación, instalación y adecuación de los equipos de cómputo propiedad del Fondo de Desarrollo Local de Sumapaz o Secretaría Distrital de Gobierno. 8. Las demás que se deriven de la naturaleza y esencia del contrato. 9. Entregar de manera mensual la información documental (Estudios previos, anexo técnico, estudios de mercado y demás que correspondan) de los procesos o proyectos asignados por el despacho. 10.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t>
  </si>
  <si>
    <t>Profesional en ingeniería de Sistemas, Ingeniería de Sistemas e Informática, Administración de sistemas informáticos. Con tarjeta o Licencia profesional vigente.Más de tres (3) años o más de experiencia laboral certificada.</t>
  </si>
  <si>
    <t> 79.216.776</t>
  </si>
  <si>
    <t>611(02 DE JUNIO DE 2020)</t>
  </si>
  <si>
    <t>620(11 DE JUNIO DE 2020)</t>
  </si>
  <si>
    <t>613(16 DE JUNIO DE 2020)</t>
  </si>
  <si>
    <t>6.5</t>
  </si>
  <si>
    <t xml:space="preserve">1. Conducir los vehículos al servicio de la Alcaldía Local de Sumapaz de acuerdo con las instrucciones impartidas por el Alcalde Local o funcionario designado para apoyar la supervisión del contrato, atendiendo las necesidades de la administración local.2. Velar y prestar labores de apoyo para el mantenimiento, limpieza y buen estado del vehículo, equipo y herramientas que se le hayan asignado.3. Estar presente en el taller de mantenimiento cuando se desarrollen los mantenimientos del vehículo asignado, pero de no ser necesario (por indicación del supervisor), deberá permanecer durante la jornada laboral en las instalaciones de la entidad en condición de disponibilidad para para conducir otro vehículo o adelantar otra actividad de apoyo. 4. Cumplir con las actividades programadas de acuerdo con el cronograma establecido por el Alcalde Local de Sumapaz y/o el supervisor del contrato 5. Cumplir con las normas de tránsito y seguridad vigentes y prestar atención al cuidado de los vehículos y maquinaria. 
6. Informar oportunamente al supervisor del contrato cualquier irregularidad que se presente durante el desarrollo de las actividades, así como del estado en que se encuentren los vehículos para iniciar las acciones correctivas y/o preventivas del caso. 7. Retirar y guardar los vehículos en el lugar asignado para tal fin por el supervisor del contrato. 8. Llevar los controles que sobre operación del vehículo le indique el supervisor inmediato, tales como tarjetas de consumo, controles de mantenimiento, registro de usuarios, etc. 9. Responder por el vehículo, maquinaria, herramientas y demás elementos a su cargo dando estricto cumplimiento y aplicación al instructivo del parque automotor del FDLS. 10. Cumplir con las demás funciones que correspondan con la naturaleza de las actividades objeto del contrato y/o que le sean asignadas.
11. Reportar por escrito a la supervisión las circunstancias de tiempo, modo y lugar de eventos que generen daños al vehículo o a alguno de sus componentes y/o a terceros según los enunciados en el instructivo del parque automotor del FDLS, anexando registro fotográfico u otros documentos soporte. 12. Abstenerse de transportar personal no autorizado por la Alcaldía Local de Sumapaz. 13. Mantenerse a paz y salvo por concepto de multas y comparendos durante la ejecución del contrato. 14. Abstenerse de lavar cualquier vehículo dentro de las instalaciones de la Alcaldía Local de Sumapaz en todo caso, dando cumplimiento a código de tránsito y transporte. 15. Responder pecuniariamente por los daños causados al automotor asignado, cuando la entidad a través del supervisor, determine la responsabilidad del conductor por negligencia, falta de pericia en el manejo o cuidado del mismo. </t>
  </si>
  <si>
    <t xml:space="preserve">Título profesional en Administración Pública, Administración de Empresas, Ingeniería Industrial, contaduría, economía o afines. 
Con tarjeta profesional vigente. EXPERIENCIA Mas de tres (3) años de experiencia profesional  y un (1) año de experiencia profesional relacionada con sistemas de gestión acorde al instructivo GCO-GNI-034 del 8 de mayo del 2020.
</t>
  </si>
  <si>
    <t xml:space="preserve">1. Realizar el acompañamiento en la formulación, seguimiento y reporte del Plan de Gestión Local de acuerdo con los lineamientos institucionales establecidos. 2. Realizar el acompañamiento en la formulación y seguimiento de las acciones correctivas generadas en los planes de mejora internos y externo, documentando las evidencias y realizando el cargue respectivo en la plataforma que para tal fin exista. 3. Documentar las acciones de tratamiento y efectuar los reportes de la gestión del riesgo para los procesos de las Alcaldías Locales, de acuerdo con metodología y periodos establecidos por la Oficina Asesora de Planeación. 4. Sensibilizar a los equipos de trabajo en el conocimiento y apropiación del Sistema de Gestión Institucional y la normatividad técnica y legal que lo soporta. 5. Monitorear, en coordinación con el responsable de comunicaciones y el administrador de red la local de sistemas de la Alcaldía Local, el cumplimiento de la publicación y seguimiento a las acciones del Plan Anticorrupción y de Atención a la Ciudadanía (PAAC) de cada vigencia, de acuerdo con los lineamientos establecidos por la Oficina Asesora de Planeación. 6. Apoyar las acciones para la actualización de documentos de los procesos locales, de acuerdo con los lineamientos que para el efecto imparta el líder del macroproceso - proceso y la Oficina Asesora de Planeación. 7. Realizar verificación del estado de implementación de los requerimientos de las normas técnicas y legales que soportan el Sistema de Gestión Institucional, presentando los resultados al Alcalde Local y equipos de trabajo. 8. Apoyar al Despacho del Alcalde (sa) Local, así como a las Áreas Gestión Policiva y Gestión del Desarrollo en la coordinación y atención a las visitas de auditoría interna y externa que se realicen a la Alcaldía Local, propendiendo por la adecuada atención y suministro de información a los requerimientos de los diferentes equipos auditores. 9. Asistir a las reuniones a las que sea citado o designado, para la atención de los asuntos relacionados con el objeto contractual. 10. Presentar informe mensual de las actividades realizadas en cumplimiento de las obligaciones pactadas 11. Las demás que se le asignen y que surjan de la naturaleza del Contrato. 12. Las demás que le designen y que surjan de la naturaleza del Contrato. </t>
  </si>
  <si>
    <t>623(18 DE JUNIO DE 2020)</t>
  </si>
  <si>
    <t>FDLS-SAMC-135-2020</t>
  </si>
  <si>
    <t>MANTENIMIENTO PREVENTIVO Y CORRECTIVO DE VEHÍCULOS LIVIANOS</t>
  </si>
  <si>
    <t>622(18 DE JUNIO DE 2020)</t>
  </si>
  <si>
    <t>621(18 DE JUNIO DE 2020)</t>
  </si>
  <si>
    <t>620(18 DE JUNIO DE 2020)</t>
  </si>
  <si>
    <t>626(18 DE JUNIO DE 2020)</t>
  </si>
  <si>
    <t>627(18 DE JUNIO DE 2020)</t>
  </si>
  <si>
    <t>628(18 DE JUNIO DE 2020)</t>
  </si>
  <si>
    <t>FDLS-CD-136-2020</t>
  </si>
  <si>
    <t>CPS-132-2020</t>
  </si>
  <si>
    <t>CSE-133-2020</t>
  </si>
  <si>
    <t>CONTRATAR LOS SEGUROS QUE AMPAREN LOS INTERESES PATRIMONIALES ACTUALES Y FUTUROS, ASÍ COMO LOS BIENES DE PROPIEDAD DE LA ALCALDIA LOCAL DE SUMAPAZ, QUE ESTÉN BAJO SU RESPONSABILIDAD Y CUSTODIA Y AQUELLOS QUE SEAN ADQUIRIDOS PARA DESARROLLAR LAS FUNCIONES INHERENTES A SU ACTIVIDAD, ASI COMO CUALQUIER OTRA PÓLIZA DE SEGUROS QUE REQUIERA LA ENTIDAD EN EL DESARROLLO DE SU ACTIVIDAD</t>
  </si>
  <si>
    <t>ASEGURADORA SOLIDARIA DE COLOMBIA ENTIDAD COOPERATIVA</t>
  </si>
  <si>
    <t>613, 614, 615, 616 Y 617 (02 DE JUNIO DE 2020)</t>
  </si>
  <si>
    <t>3-1-2-02-02-02-0001-012, 3-1-2-02-02-02-0001-010, 3-1-2-02-02-02-0001-007,3-1-2-02-02-02-0001-008 Y 3-1-2-02-02-02-0001-009</t>
  </si>
  <si>
    <t>860.524.654-6</t>
  </si>
  <si>
    <t>629(19 DE JUNIO DE 2020)</t>
  </si>
  <si>
    <t>219 DÍAS Y 365 DÍAS PARA SOAT</t>
  </si>
  <si>
    <t>CPS-134-2020</t>
  </si>
  <si>
    <t>FDLS-CD-137-2020</t>
  </si>
  <si>
    <t>PRESTAR SUS SERVICIOS COMO APOYO ADMINISTRATIVO AL ÁREA DE CONTRATACIÓN  DE LA ALCALDÍA LOCAL DE SUMAPAZ.</t>
  </si>
  <si>
    <t>630(24 DE JUNIO DE 2020)</t>
  </si>
  <si>
    <t xml:space="preserve">1. Apoyar la gestión contractual del Fondo de Desarrollo Local en la elaboración y proyección de documentos tales como actas de reunión, memorandos, oficios, minutas, derechos de petición, proposiciones, entre otros que le sean designados. 2. Apoyar la gestión contractual del Fondo de Desarrollo en la organización de los documentos de todo orden que se generan y que llegan a la dependencia, foliarlos, escanearlos y archivarlos en el respectivo expediente contractual o carpeta de gestión correspondiente.3. Apoyar la gestión contractual del Fondo de Desarrollo, en la atención y suministro de información a la comunidad, entidades estatales y dependencias de la administración local, de acuerdo con las autorizaciones dadas por el o la Alcalde local. 4. Apoyar la gestión contractual del Fondo en la verificación del cumplimiento de los requisitos legales en los diferentes contratos y/o convenios para el trámite de pago. 5. Apoyar la gestión contractual del Fondo de Desarrollo Local en la publicación dentro del término legal de los diferentes documentos con ocasión de los eventos pre contractuales, contractuales y post contractuales.  6. Apoyar la gestión contractual del Fondo de Desarrollo en la elaboración de informes impresos y electrónicos de SIVICOF de acuerdo con la Resolución reglamentaria 19 de julio 8 de 2010. 7. Actualizar y mantener al día la base de datos de la contratación de la Alcaldía Local de Sumapaz. 8. Manejo de los sistemas relacionados con el área de contratación de la localidad. 9.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10. Las demás que demande la administración local que corresponda a la naturaleza del contrato y que sean necesarias para la consecución del fin del objeto contractual. 11.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 </t>
  </si>
  <si>
    <t>PAULA NATALIA FARFAN PAEZ</t>
  </si>
  <si>
    <t>643,644,646,647,648(24 DE JUNIO DE 2020)</t>
  </si>
  <si>
    <t>FDLS-CD-138-2020</t>
  </si>
  <si>
    <t>CPS-135-2020</t>
  </si>
  <si>
    <t>6 MESES Y 15 DÍAS</t>
  </si>
  <si>
    <t>FDLS-CD-139-2020</t>
  </si>
  <si>
    <t>CPS-136-2020</t>
  </si>
  <si>
    <t>PRESTAR SUS SERVICIOS COMO INSPECTOR DEL PARQUE AUTOMOTOR DE MAQUINARIA PESADA DE PROPIEDAD DEL FONDO DE DESARROLLO LOCAL DE SUMAPAZ, EN LA REALIZACION DE LABORES DE MANTENIMIENTO Y MEJORAMIENTO DE LA MALLA VIAL Y SUS ZONAS PUBLICAS, ASI COMO EN LA ATENCIÓN DE LAS EMERGENCIAS VIALES QUE SURJAN EN LA LOCALIDAD DE SUMAPAZ</t>
  </si>
  <si>
    <t>578(02 DE JUNIO DE 2020)</t>
  </si>
  <si>
    <t>PRESTAR SERVICIOS PROFESIONALES PARA COORDINAR, LIDERAR Y ASESORAR LOS PLANES Y ESTRATEGIAS DE COMUNICACIÓN INTERNA Y EXTERNA PARA LA DIVULGACIÓN DE LOS PROGRAMAS, PROYECTOS Y ACTIVIDADES DE LA ALCALDÍA LOCAL DE SUMAPAZ</t>
  </si>
  <si>
    <t>PABLO CAMILO CRUZ BAQUERO</t>
  </si>
  <si>
    <t>622(11 DE JUNIO DE 2020)</t>
  </si>
  <si>
    <t>FDLS-CD-140-2020</t>
  </si>
  <si>
    <t>CPS-137-2020</t>
  </si>
  <si>
    <t>FDLS-CD-141-2020</t>
  </si>
  <si>
    <t>CPS-138-2020</t>
  </si>
  <si>
    <t>FDLS-CD-142-2020</t>
  </si>
  <si>
    <t>CPS-139-2020</t>
  </si>
  <si>
    <t>635(26 DE JUNIO DE 2020)</t>
  </si>
  <si>
    <t>FDLS-CD-143-2020</t>
  </si>
  <si>
    <t>CPS-140-2020</t>
  </si>
  <si>
    <t>LEIDY JOHANNA ROMERO PASTOR</t>
  </si>
  <si>
    <t>ELSA FARONE VILLALOBOS CHINGATE</t>
  </si>
  <si>
    <t>CPS-141-2020</t>
  </si>
  <si>
    <t>FDLS-CD-144-2020</t>
  </si>
  <si>
    <t>FDLS-CD-145-2020</t>
  </si>
  <si>
    <t>CPS-142-2020</t>
  </si>
  <si>
    <t>YURANI CASTELLANOS SANABRIA</t>
  </si>
  <si>
    <t>FDLS-CD-146-2020</t>
  </si>
  <si>
    <t>CPS-143-2020</t>
  </si>
  <si>
    <t>FDLS-CD-147-2020</t>
  </si>
  <si>
    <t>CPS-144-2020</t>
  </si>
  <si>
    <t>FDLS-CD-148-2020</t>
  </si>
  <si>
    <t>CPS-145-2020</t>
  </si>
  <si>
    <t>FDLS-CD-149-2020</t>
  </si>
  <si>
    <t>CPS-146-2020</t>
  </si>
  <si>
    <t>YESMIN IZQUIERDO MORENO</t>
  </si>
  <si>
    <t>618(18 DE JUNIO DE 2020)</t>
  </si>
  <si>
    <t>606(12 DE JUNIO DE 2020)</t>
  </si>
  <si>
    <t>614(17 DE JUNIO DE 2020)</t>
  </si>
  <si>
    <t>619(18 DE JUNIO DE 2020)</t>
  </si>
  <si>
    <t>FDLS-CD-150-2020</t>
  </si>
  <si>
    <t>CPS-147-2020</t>
  </si>
  <si>
    <t>FDLS-CD-151-2020</t>
  </si>
  <si>
    <t>CPS-148-2020</t>
  </si>
  <si>
    <t>617(17 DE JUNIO DE 2020)</t>
  </si>
  <si>
    <t>Titulo de Bachiller en cualquier modalidad. Experiencia laboral de más de 3 años y un mes.</t>
  </si>
  <si>
    <t xml:space="preserve">El contratista se obliga a cumplir cabalmente con el objeto del presente contrato a la luz de las disposiciones legales vigentes y en especial a: 1. Inspeccionar y verificar el cumplimiento de las actividades realizadas por los operarios de maquinaria, conductores y ayudantes asignados para el mantenimiento y mejoramiento de la malla vial y la atención de emergías viales. 2. Verificar la aplicación y el cumplimiento del procedimiento de control y seguimiento al combustible que el FDLS disponga para la operación del parque automotor pesado. Para lo cual se deberá entregar de manera mensual junto con su informe de actividades los soportes que correspondan según el procedimiento  implementado. 3. Verificar la aplicación y el cumplimiento del procedimiento de control y seguimiento a los materiales e insumos que se destinen por el FDLS para el mantenimiento y mejoramiento vial, asi como para la atención de emergencias viales. Para lo cual se deberá entregar de manera mensual junto con su informe de actividades los soportes que correspondan según el procedimiento implementado. 4. Asistir a la reunión mensual del comité de movilidad y presentar el respectivo informe de las actividades realizadas en su zona en el mes inmediatamente anterior, dicho informe deberá contener el reporte del mantenimiento vial, atención de emergencias y demás actividades realizadas durante el periodo, indicando el total de kilómetros y los puntos o sectores intervenidos, anexando fotografías y georeferenciacion. 5. Verificar la aplicación y el cumplimiento del procedimiento de control y seguimiento a los repuestos, llantas y demás insumos que se utilicen para el normal funcionamiento del parque automotor, para lo cual se deberá entregar de manera mensual junto con su informe de actividades los soportes que correspondan según el procedimiento implementado.
6. En el caso de ocurrencia de accidente o siniestro, dar estricta aplicación al procedimiento de reporte de los mismos, a fin de garantizar que se realicen los pasos administrativos correspondientes en los reportes respectivos. 7. Hacer uso adecuado y pemanente de las prendas y elementos de protección entregadas para el desarrollo de sus actividades. 8. Verificar que todo el personal dispuesto para la operación del parque automotor haga uso de las prendas y elementos de protección entregados para la realización de sus actividades. 9. Ejecutar las demás actividades que le sean asignadas por el contratante relacionados con el mantenimiento de vías y atención de emergencias viales. </t>
  </si>
  <si>
    <t>660(30 DE JUNIO DE 2020)</t>
  </si>
  <si>
    <t xml:space="preserve">1. Revisar a diario los correos institucionales del AGDL y prensa que le sean indicados   con el fin de dar trámite a las diferentes solicitudes tanto de las entidades y la comunidad que se realicen por este medio.  2. Realizar el acopio de la información requerida para la respuesta a los derechos de petición y demás requerimientos de la comunidad y de las diferentes entidades, así como también apoyar la elaboración de informes que le sean solicitados. 3. Asistir y apoyar a los eventos que le sean asignados y que realice de la Administración Local a través del AGDL y/o apoyar a los eventos distritales, con el registro y toma de evidencias gráficas y físicas, de acuerdo con los lineamientos dados por el Alcalde(sa) Local o el Apoyo a la supervisión,    4. Apoyar las actividades que le sean indicadas por el  Alcalde(sa) o por el Apoyo a la Supervisión con el fin de propender por el cumplimiento del Plan de Gestión para la vigencia 2020.  5. Apoyar el manejo de redes sociales de manera diaria las páginas web de la Alcaldía Local de Sumapaz y redes sociales como Facebook, Twitter, dar respuesta a las solicitudes enviadas por estos medios. 6. Realizar el procedimiento de actualización de la página web de la Alcaldía Local de        Sumapaz dando cumplimiento a la Ley 1712 de 2014 y demás normatividad vigente aplicable en el tema de Transparencia, así como la inclusión de la información exigida por la Secretaria Distrital de Gobierno. 7.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8. Las demás que demande la Administración Local que corresponda a la naturaleza del contrato y que sean necesarias para la consecución del fin del objeto contractual.        
</t>
  </si>
  <si>
    <t>579(02 DE JUNIO DE 2020)</t>
  </si>
  <si>
    <t>Título profesional con núcleo básico conocimiento – NBC en comunicación social, periodismo y afines, establecidas en el Sistema Nacional de Información de la Educación Superior –SNIES y más de tres (3) años de experiencia certificada en temas relacionados con las actividades a realizar.</t>
  </si>
  <si>
    <t xml:space="preserve">1. Asesorar en el diseño de estrategias y campañas de comunicación de la Alcaldía Local en atención al cumplimento de su misionalidad y el desarrollo de los compromisos institucionales definidos en el Plan de Desarrollo Local y el Plan de Gestión Institucional. 2. Orientar y coordinar con el equipo de prensa y comunicaciones de la Alcaldía Local el manejo efectivo de la información destinada a los medios de comunicación y a la opinión pública, y elaborar los textos y demás documentos requeridos para este fin, de acuerdo con los lineamientos establecidos por la Oficina Asesora de Comunicaciones de la Secretaría Distrital de Gobierno. 3. Dirigir la implementación de mecanismos que fortalezcan la comunicación interna y externa de la Alcaldía Local, ofreciendo los elementos de soporte a nivel visual, gráfico y publicitario. 4. Asesorar a las áreas de la Alcaldía Local en lo relacionado con la ejecución de eventos, coordinación de medios de comunicación, el cubrimiento de actividades programadas. 5. Fortalecer la imagen corporativa de la Alcaldía Local a través del portafolio de servicios en la página web y demás herramientas digitales. 6. Coordinar la implementación de las campañas internas y externas, mediante la difusión permanente, oportuna y clara de información de interés institucional, establecidas por la Oficina Asesora de Comunicaciones de la Secretaría Distrital de Gobierno en el marco de la gestión institucional. 7. Generar contenidos institucionales para los medios digitales (redes sociales y sitio web) de la Alcaldía Local. 
8. Desarrollar las sinergias digitales necesarias para la difusión de contenidos emitidos por las entidades de la administración Distrital. 9. Diseñar estrategias digitales para el posicionamiento de las actividades o campañas realizadas por la Alcaldía Local. 10. Elaborar los textos y demás documentos requeridos para el manejo efectivo de la información destinada a los medios de comunicación y a la opinión pública de acuerdo con los lineamientos establecidos por la Oficina Asesora de Comunicaciones de la Secretaría Distrital de Gobierno. 11. Apoyo en el cubrimiento, elaboración, divulgación y redacción de contenidos que se generen en la Alcaldía Local. 12.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 13. Acompañar las actividades que le sean indicadas por la Alcaldesa o por el Apoyo a la Supervisión programadas en el territorio. </t>
  </si>
  <si>
    <t>Prestar los servicios profesionales para realizar la formulación, evaluación, seguimiento y control de proyectos de inversión y seguimiento de los planes, programas y proyectos del Fondo de Desarrollo Local de Sumapaz</t>
  </si>
  <si>
    <t>628(24 DE JUNIO DE 2020)</t>
  </si>
  <si>
    <t>Título profesional en administración de empresas, administración pública, ciencia política, o economía. Con tarjeta profesional vigente. más de tres (3) años de experiencia profesional certificada</t>
  </si>
  <si>
    <t xml:space="preserve">1. Realizar la formulación de los proyectos del Plan de Desarrollo Local para la vigencia 2020 que le sean designados, incluyendo la actualización de DTS, elaboración de estudio de mercado, análisis del sector, elaboración de anexos técnicos, estudios previos, respuesta a pliego de condiciones, verificación y evaluación a propuestas. 2. Realizar el apoyo a la supervisión que le designen, dando cumplimiento a la Ley 1474 de 2011 y demás normatividad existente vigente aplicable. 3. Asistir y representar a la  Administración Local en los espacios de participación del sector educación y demás que le sean designados. 4. Asistir a las reuniones, comités de contratación,
capacitaciones, comités de seguimiento entre otros y hacer parte de los comités que delegue el alcalde(sa). 5. Dar respuesta de forma y de fondo cuando se requiera a las diferentes solicitudes, derechos de petición y requerimientos en los tiempos establecidos por la Ley realizados por los diferentes órganos de control y comunidad en general. 6. Realizar /cuando de requiera) el seguimiento y ejecutar los planes de mejoramiento derivados de auditorías internas y externas,
hallazgos administrativos y/o fiscales, con sus respectivos reportes, así como adelantar oportunamente las actuaciones administrativas que correspondan. 7. Realizar la programación del PAC de los contratos que le sean designados dando cumplimiento al Manual de Procesos y Procedimientos para tal fin. 8. Presentar al supervisor un informe mensual de las actividades realizadas en el periodo, junto con los correspondientes soportes en medio magnético (CD) cuando aplique. Una vez finalice el plazo de ejecución del contrato deberá realizar entrega en CD de la información, archivos, entre otros documentos que se hubieran generado durante la ejecución del
contrato. 9. Las demás que demande la administración local que corresponda a la naturaleza del contrato y que sean necesarias para la consecución del fin del objeto contractual. 10. Entregar de manera mensual la información documental (Estudios previos, anexo técnico, estudios de mercado y demás que correspondan) de los procesos o proyectos asignados por el despacho. 11.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 </t>
  </si>
  <si>
    <t>FDLS-CD-152-2020</t>
  </si>
  <si>
    <t>CPS-149-2020</t>
  </si>
  <si>
    <t>PRESTAR LOS SERVICIOS PROFESIONALES ESPECIALIZADOS PARA REALIZAR FORMULACIÓN, EVALUACIÓN, SEGUIMIENTO Y CONTROL DE PROYECTOS DE INVERSIÓN Y SEGUIMIENTO DE LOS PLANES, PROGRAMAS Y PROYECTOS DEL FONDO DE DESARROLLO LOCAL DE SUMAPAZ QUE LE SEAN DESIGNADOS.</t>
  </si>
  <si>
    <t>3-3-1-15-01-11-1353-000</t>
  </si>
  <si>
    <t>634(26 DE JUNIO DE 2020)</t>
  </si>
  <si>
    <t xml:space="preserve">Profesional en Economía o Administración Publica o Administración de
Empresas. 
Con especialización o maestría en: finanzas, gobierno y gestión del desarrollo regional y municipal, gerencia en gobierno y gestión pública, derecho ambiental y  politicas públicas o contratación estatal. 
Con tarjeta profesional vigente. Más de tres años de experiencia profesional certificada
</t>
  </si>
  <si>
    <t xml:space="preserve">Atendiendo a la necesidad que la administración local pretende satisfacer a través de esta contratación, es importante garantiza que el eventual contratista desarrolle mínimo las siguientes obligaciones: 1. Realizar la formulación de los componentes deportivos del proyecto de inversión 1353 y los demás que Ie sean designados para la vigencia 2020, incluyendo la actualización de DTS, elaboración de estudio de mercado, análisis del sector, elaboración de anexos técnicos, estudios previos, respuesta a pliegos de condiciones y calificación de propuestas 2. Realizar el apoyo a la supervisión que se Ie asignen, dando Cumplimiento a la Ley 1474 de 2011 y demás normatividad existente vigente aplicable. 3. Asistir y representar a la Administración Local en los espacios de participación del sector deportivos y demás que Ie sean designados.
4. Asistir a las reuniones, comités de contratación, capacitaciones, comités de seguimiento entre otros y hacer parte de los comités que Ie delegue EL Alcalde(sa) Local.
5. Dar respuesta de forma y de fondo cuando se requiera a las diferentes solicitudes, derechos de petición y requerimientos en los tiempos establecidos por la Ley realizados por los diferentes órganos de control y comunidad en general. 6. Realizar las evaluaciones financieras de los procesos que se Ie designen por parte del FDLS durante la vigencia 2020. 7. Elaborar el análisis del sector con sus  indicadores económicos para los procesos precontractuales que se Ie designen 8. Realizar (cuando se requiera) el seguimiento y ejecutar los planes de mejoramiento derivados de auditorías internas y externas, hallazgos administrativos y/o fiscales, con sus respectivos reportes, así como adelantar oportunamente las actuaciones administrativas que correspondan. 9.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10. Realizar la programación de PAC de los contratos que Ie sean designados dando cumplimiento al Manual de Procesos y Procedimientos para tal fin. 11. Las demás que demande la administración local que corresponda a la naturaleza del contrato y que sean necesarias para la consecución del fin del objeto contractual. 12. Entregar de manera mensual la información documental (Estudios previos, anexo técnico, estudios de mercado y demás que correspondan) de los procesos o proyectos asignados por el despacho. 13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 </t>
  </si>
  <si>
    <t>CLARIBEL MARTINEZ HILARION</t>
  </si>
  <si>
    <t>FDLS-CD-153-2020</t>
  </si>
  <si>
    <t>CPS-150-2020</t>
  </si>
  <si>
    <t>ERIKA MARCELA ROMERO PEREZ</t>
  </si>
  <si>
    <t>FDLS-CD-154-2020</t>
  </si>
  <si>
    <t>FDLS-CD-155-2020</t>
  </si>
  <si>
    <t>CPS-151-2020</t>
  </si>
  <si>
    <t>CPS-152-2020</t>
  </si>
  <si>
    <t>YANETH MOTAVITA</t>
  </si>
  <si>
    <t>FDLS-CD-156-2020</t>
  </si>
  <si>
    <t>CPS-153-2020</t>
  </si>
  <si>
    <t>662(02 DE JULIO DE 2020)</t>
  </si>
  <si>
    <t>664(02 DE JULIO DE 2020)</t>
  </si>
  <si>
    <t>663(02 DE JULIO DE 2020)</t>
  </si>
  <si>
    <t>FDLS-CD-157-2020</t>
  </si>
  <si>
    <t>CPS-154-2020</t>
  </si>
  <si>
    <t>HERMELINDA MELO ESPINOZA</t>
  </si>
  <si>
    <t>FDLS-CD-158-2020</t>
  </si>
  <si>
    <t>CPS-155-2020</t>
  </si>
  <si>
    <t>FDLS-CD-159-2020</t>
  </si>
  <si>
    <t>CPS-156-2020</t>
  </si>
  <si>
    <t>FDLS-CD-160-2020</t>
  </si>
  <si>
    <t>CPS-157-2020</t>
  </si>
  <si>
    <t>639(28 DE JUNIO DE 2020)</t>
  </si>
  <si>
    <t>PRESTAR LOS SERVICIOS DE APOYO COMO GESTOR/A SOCIAL PARA ADELANTAR ACCIONES QUE PROMUEVAN EL FORTALECIMIENTO Y LA PARTICIPACION SOCIAL Y COMUNITARIA EN LA LOCALIDAD DE SUMAPAZ</t>
  </si>
  <si>
    <t>APOYO(GESTOR)</t>
  </si>
  <si>
    <t>3-3-1-15-07-45-1377-000</t>
  </si>
  <si>
    <t>637(28 DE JUNIO DE 2020)</t>
  </si>
  <si>
    <t>686(03 DE JULIO DE 2020)</t>
  </si>
  <si>
    <t>685(03 DE JULIO DE 2020)</t>
  </si>
  <si>
    <t>CAMILO ANDRES SUSA CIFUENTES</t>
  </si>
  <si>
    <t>BRAHAN EDUARDO GARCIA LÓPEZ</t>
  </si>
  <si>
    <t>JOHANA ELIZABERTH TRIANA HENAO</t>
  </si>
  <si>
    <t>666(02 DE JULIO DE 2020)</t>
  </si>
  <si>
    <t>683(03 DE JULIO DE 2020)</t>
  </si>
  <si>
    <t>682(03 DE JULIO DE 2020)</t>
  </si>
  <si>
    <t>678(03 DE JULIO DE 2020)</t>
  </si>
  <si>
    <t>Apoyar al equipo de prensa y comunicaciones de laAlcaldía Local en la realización de productos y piezasdigitales, impresas y publicitarias de gran formato yde animación gráfica, así como apoyar la produccióny montaje de eventos</t>
  </si>
  <si>
    <t>680(03 DE JULIO DE 2020)</t>
  </si>
  <si>
    <t>679(03 DE JULIO DE 2020)</t>
  </si>
  <si>
    <t>BRYAM DANIEL TORRES RIVEROS</t>
  </si>
  <si>
    <t>641(28 DE JUNIO DE 2020)</t>
  </si>
  <si>
    <t>681(03 DE JULIO DE 2020)</t>
  </si>
  <si>
    <t>WILLIAM LUPERCIO DIMATE RICO</t>
  </si>
  <si>
    <t>644(28 DE JUNIO DE 2020)</t>
  </si>
  <si>
    <t>643(28 DE JUNIO DE 2020)</t>
  </si>
  <si>
    <t>684(03 DE JULIO DE 2020)</t>
  </si>
  <si>
    <t>648(28 DE JUNIO DE 2020)</t>
  </si>
  <si>
    <t>689(06 DE JULIO DE 2020)</t>
  </si>
  <si>
    <t>FDLS-CD-161-2020</t>
  </si>
  <si>
    <t>CPS-158-2020</t>
  </si>
  <si>
    <t>3-3-1-15-07-45-1377-001</t>
  </si>
  <si>
    <t>Bachiller sin experiencia</t>
  </si>
  <si>
    <t>Aplicar el instrumento de recolección de información de Encuentros Ciudadanos a las organizaciones sociales y a la comunidad de Sumapaz en las zonas y cantidades que le sean indicadas. 2. Conocer y aplicar todas las normas de bioseguridad en el marco de las medidas sanitarias por COVID – 19, para la aplicación de la herramienta o instrumento de recolección de información en el marco de los Encuentros Ciudadanos en la localidad. 3. Socializar y diligenciar al interior de cada familia de las veredas que le sean asignadas el instrumento de recolección de información y garantizar su correcto diligenciamiento. 4. Apoyar a los profesionales en la recolección de la información y allegarla en los tiempos estipulados para tal fin. 5. Apoyar la convocatoria, logística y demás acciones para la ejecución de los Encuentros Ciudadanos con las organizaciones sociales y la comunidad. 6. Tener permanente comunicación con los profesionales y la supervisión. 7. Asistir a las reuniones, comités y demás que les sean indicadas por la alcaldesa Local, con las medidas de bioseguridad establecidas por el distrito. 8. Dar respuesta de forma y de fondo a las peticiones de las comunidades, instituciones y demás entidades, según le hayan sido designadas 9.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10. Las demás que surjan de la naturaleza de su contrato.</t>
  </si>
  <si>
    <t xml:space="preserve">PRESTAR LOS SERVICIOS PROFESIONALES PARA ADELANTAR ACCIONES QUE PROMUEVAN EL
FORTALECIMIENTO Y LA PARTICIPACION SOCIAL Y COMUNITARIA EN LA LOCALIDAD DE
SUMAPAZ
</t>
  </si>
  <si>
    <t xml:space="preserve">Profesional en ciencias políticas, ciencias económicas, ciencias humanas, ciencias sociales, agrarias, sociología, antropología, administración de empresas, administración publica, salud o psicología. Experiencia profesional mínima dos (2) años </t>
  </si>
  <si>
    <t>Apoyar a la Administración local en la creación del instrumento de recolección de información para todas las fases del proceso de Encuentros Ciudadanos en Sumapaz. En articulación con el CPL, Alcaldía Local y demás instituciones con competencia. 2. Implementar las metodologías para cada uno de las fases de los encuentros ciudadanos en la localidad de Sumapaz, teniendo en cuenta las normas de bioseguridad generadas por el gobierno distrital y nacional en el marco de la pandemia por COVID-19. 3. Sistematizar información recolectada de todas las fases del proceso, garantizando la recolección de la información de todas las veredas de la localidad. 4. Realizar entrega mensual de los resultados de la aplicación del instrumento de recolección de información y entregar un informe final en los tiempos estipulados para tal fin a la supervisión. 5. Comunicación permanente con equipo de trabajo, comunidad en general, CPL, alcaldía local de Sumapaz y demás instituciones con competencia. 6. Realizar acompañamiento a la Administración Local en las diferentes instancias de participación que le sean delegadas. 7. Promover estrategias de participación ciudadana y comunitaria 8. Apoyar a la administración Local en las reuniones que se programen para el análisis de presupuestos participativos. 9. Asistir a las reuniones, comités y demás que le delegue la/el alcalde/sa Local. 10. Dar respuesta de forma y de fondo a las peticiones de las comunidades, instituciones y demás entidades, según le hayan sido designadas</t>
  </si>
  <si>
    <t>JHON FREDY PARADA MACANA</t>
  </si>
  <si>
    <t>640(28 DE JUNIO DE 2020)</t>
  </si>
  <si>
    <t>NORBEY DANILO MARTINEZ MORALES</t>
  </si>
  <si>
    <t>MARLY YUDEYBY CRUZ</t>
  </si>
  <si>
    <t xml:space="preserve">Título de Profesional: en áreas del conocimiento establecidas en el Sistema Nacional de Información de la educación superior -SNIES bellas artes y con núcleo básico conocimiento – NBC artes plásticas, visuales y afines: diseño gráfico, diseño industrial, cine y televisión, diseño visual, diseño digital y multimedia, comunicación gráfica, comunicación publicitaria, comunicación audiovisual, diseño de comunicación visual, artes plásticas y visuales, diseño de comunicación y afines. Area del conocimiento ingeniería de sistemas, telemática y afines Mas de tres (03) años de experiencia profesional, de los cuales debe
tener mínimo un (1) año de experiencia profesional relacionada con el
objeto contractual.
</t>
  </si>
  <si>
    <t>Desarrollar o diseñar las piezas gráficas para los contenidos de las redes sociales y
sitio web de la Alcaldía Local.
2. Realizar la adaptación gráfica de las campañas de la Alcaldía Local con el fin de
lograr uniformidad en los mensajes y mantener un cronograma actualizado de las
fechas de solicitud y entrega de las respectivas piezas.
3. Hacer seguimiento a la impresión y distribución de las piezas gráficas elaboradas
para la estrategia digital y las campañas internas y externas de la Alcaldía Local.
4. Realizar la producción de contenidos audiovisuales en diferentes plataformas, tales
como animación y video, en diversos medios y soportes.
5. Diseñar el montaje de piezas audiovisuales para la divulgación de las diferentes
campañas y proyectos de la entidad.
6. Realizar la conceptualización de contenidos y proyectos para su realización
audiovisual.
7.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 Acompañar las actividades que le sean indicadas por El Alcaldesa(sa) o por el
Apoyo a la Supervisión programadas en el territorio.</t>
  </si>
  <si>
    <t>663(9 DE JULIO DE 2020)</t>
  </si>
  <si>
    <t>664( 09 DE JULIO DE 2020)</t>
  </si>
  <si>
    <t>629(24 DE JUNIO DE 2020)</t>
  </si>
  <si>
    <t>661(9 DE JULIO DE 2020)</t>
  </si>
  <si>
    <t>FDLS-CD-162-2020</t>
  </si>
  <si>
    <t>CPS-159-2020</t>
  </si>
  <si>
    <t>PRESTACION DE SERVICIOS DE APOYO PARA EL ÁREA DE GESTIÓN DE DESARROLLO LOCAL REALIZANDO ACTIVIDADES LOGÍSTICAS Y OPERATIVAS ATENDIENDO LOS LINEAMIENTOS DE LAS DIFERENTES ÁREAS DE LA ADMINISTRACIÓN LOCAL EN LOS BIENES DE PROPIEDAD DEL FONDO DE DESARROLLO LOCAL Y/O DE LA ALCALDÍA LOCAL DE SUMAPAZ</t>
  </si>
  <si>
    <t>FDLS-CD-163-2020</t>
  </si>
  <si>
    <t>CPS-160-2020</t>
  </si>
  <si>
    <t>FDLS-CD-164-2020</t>
  </si>
  <si>
    <t>CPS-161-2020</t>
  </si>
  <si>
    <t>AIDA LORENA TORRES GUZMAN</t>
  </si>
  <si>
    <t>665(09 DE JULIO DE 2020)</t>
  </si>
  <si>
    <t>YUDI YINETH REY RIOS</t>
  </si>
  <si>
    <t>696(10 DE JULIO DE 2020)</t>
  </si>
  <si>
    <t>697(10 DE JULIO DE 2020)</t>
  </si>
  <si>
    <t>DIANA CONSTANZA CASTAÑEDA MORALES</t>
  </si>
  <si>
    <t>698(10 DE JULIO DE 2020)</t>
  </si>
  <si>
    <t>699(10 DE JULIO DE 2020)</t>
  </si>
  <si>
    <t>APOYO</t>
  </si>
  <si>
    <t>700(10 DE JULIO DE 2020)</t>
  </si>
  <si>
    <t>667(09 DE JULIO DE 2020)</t>
  </si>
  <si>
    <t>695(10 DE JULIO DE 2020)</t>
  </si>
  <si>
    <t>1 MES</t>
  </si>
  <si>
    <t>JENNY CAROLINA GIRÓN CUERVO</t>
  </si>
  <si>
    <t>510( 6 DE ABRIL DE 2020 ) 669(10 DE JULIO DE 2020)</t>
  </si>
  <si>
    <t xml:space="preserve">1. Realizar mantenimiento periódico de carácter preventivo de las instalaciones hidráulicas, eléctricas y de gas, en la sede administrativa de la Alcaldía Local de Sumapaz y en las sedes o inmuebles de propiedad del FLDS que se encuentran ubicados en la localidad 20. 2. Realizar las reparaciones de los daños que se presenten en las instalaciones hidráulicas eléctricas y de gas, en la sede administrativa de la Alcaldía Local de Sumapaz y en las sedes o inmuebles de propiedad del FLDS que se encuentran ubicados en la localidad 20. 3. Realizar las reparaciones locativas de acuerdo a los daños o averías que se presenten en la sede administrativa de la Alcaldía Local de Sumapaz y en las sedes o inmuebles de propiedad del FLDS que se encuentran ubicados en la localidad 20. 4. Usar los implementos de seguridad personal que requieran para el desarrollo de cada una de las actividades relacionadas con el objeto contractual. 5. Realizar las pruebas y revisiones antes y después de los trabajos y responder por la buena ejecución de las mismas. 6. Realizar seguimiento y control de los medidores de consumo de servicios públicos de las instalaciones administrativas de la Alcaldía Local de Sumapaz, de las sedes o inmuebles de propiedad del FLDS que se encuentran ubicados en la localidad 20 y de las sedes de las Corregidurias de San Juan, Nazareth y Betania, presentando los informes respectivos. 7. Apoyar al profesional ambiental de la Alcaldía Local, con el cumplimiento de los planes ambientales, realizando labores de divulgación de campañas, control de reciclaje, inventarios de material, limpieza de focos, entre otros, presentando los soportes y formatos establecidos internamente por la entidad. 8. Apoyar las labores de organización de organización y distribución de espacios en las oficinas de la sede administrativa de la Alcaldía y de los inmuebles de propiedad del FLDS que se encuentran ubicados en la localidad 20. 9. Apoyar las labores de organización y entrega de correspondencia cuando sea requerido. 10. Las demás que se requieran en función del objeto de los presentes estudios. </t>
  </si>
  <si>
    <t>Título de Bachiller con acreditación de curso de manejo en alturas. Más de tres (3) años experiencia laboral certificada</t>
  </si>
  <si>
    <t>666(09 DE JULIO DE 2020)</t>
  </si>
  <si>
    <t>701(10 DE JULIO DE 2020)</t>
  </si>
  <si>
    <t>486(12 DE MARZO DE 2020) 668(9 DE JULIO DE 2020)</t>
  </si>
  <si>
    <t>484(13 DE MARZO DE 2020) 703 (13 DE JULIO DE 2020)</t>
  </si>
  <si>
    <t>RAFAEL REINALDO ROMERO ROMERO</t>
  </si>
  <si>
    <t>693(10 DE JULIO DE 2020)</t>
  </si>
  <si>
    <t>694(10 DE JULIO DE 2020)</t>
  </si>
  <si>
    <t>661(01 DE JULIO DE 2020)</t>
  </si>
  <si>
    <t>PRESTAR LOS SERVICIOS DE APOYO COMO SISTEMATIZADOR PARA ADELANTAR ACCIONES QUE PROMUEVAN EL FORTALECIMIENTO Y LA PARTICIPACION SOCIAL Y COMUNITARIA EN LA LOCALIDAD DE SUMAPAZ</t>
  </si>
  <si>
    <t>APOYO(SISTEMATIZADOR)</t>
  </si>
  <si>
    <t>1. Conocer y aplicar todas las normas de bioseguridad en el marco de las medidas sanitarias por COVID – 19, para la aplicación de la herramienta o instrumento de recolección de información en el marco de los Encuentros Ciudadanos en la localidad. 2. Digitalizar la información obtenida del proceso de recolección de información. 3. Apoyar la convocatoria, logística y demás acciones para la ejecución de los Encuentros Ciudadanos con las organizaciones sociales y la comunidad. 4. Tener permanente comunicación con los profesionales y la supervisión. 5. Asistir a las reuniones, comités y demás que les sean indicadas por la alcaldesa Local, con las respectivas medidas de bioseguridad establecidas por el distrito. 6. Dar respuesta de forma y de fondo a las peticiones de las comunidades, instituciones y demás entidades, según le hayan sido designadas. 7.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8. Las demás que surjan de la naturaleza de su contrato.</t>
  </si>
  <si>
    <t>507(13 DE ABRIL DE 2020) 702(10 DE JULIO DE 2020)</t>
  </si>
  <si>
    <t>691(8 DE JULIO DE 2020)</t>
  </si>
  <si>
    <t>692(10 DE JULIO DE 2020)</t>
  </si>
  <si>
    <t>FDLS-CD-165-2020</t>
  </si>
  <si>
    <t>PRESTAR LOS SERVICIOS DE APOYO A LOS ARCHIVOS DE GESTIÓN DE LA ENTIDAD EN LA IMPLEMENTACIÓN DE LOS PROCESOS DE CLASIFICACIÓN, ORDENACIÓN, SELECCIÓN NATURAL, FOLIACIÓN, IDENTIFICACIÓN, LEVANTAMIENTO DE INVENTARIOS, ALMACENAMIENTO Y APLICACIÓN DE PROTOCOLOS DE ELIMINACIÓN Y TRANSFERENCIAS DOCUMENTALES DE LA ALCALDÍA LOCAL DE SUMAPAZ</t>
  </si>
  <si>
    <t>APOYO(ARCHIVO)</t>
  </si>
  <si>
    <t>676(15 DE JULIO DE 2020)</t>
  </si>
  <si>
    <t>Bachiller. Más de tres (3) años de experiencia especifica relacionada con la organización de archivos, digitalización, manejo de documentos, aplicación de tablas de retención y valoración documental y manejo y construcción de bases de datos.</t>
  </si>
  <si>
    <t>1. Recibir la documentación a intervenir, verificando mediante punteo cajas y carpetas entregadas por el proceso técnico 2. Realizar la intervención de 8 metros lineales de la documentación, aplicando la metodología prevista para la organización mediante la clasificación de la misma de acuerdo con los principios archivísticos de procedencia y orden original, depuración,limpieza, retiro de material metálico, identificación de material afectado por biodeterioro, revisión, foliación, identificación de las unidades documentales y cajas, almacenamiento respectivo de la documentación producida por la dependencia y elaboración del inventario documental en el formato establecido por la SDG. 3. Elaborar el plan de trabajo en conjunto con el supervisor del contrato pactado según lo establecido en los planes de acción de la dependencia una meta adecuada a las necesidades de la Alcaldía Local y garantizando que el proceso se cumpla de manera idónea. 4. Presentar informes mensuales de avance en el que se describa la totalidad de la documentación intervenida, los procesos efectuados, el resultado acumulado y el faltante para cumplir la meta. 5. Facilitar el acceso para la consulta y el control préstamo de documentación. 6. Apoyar la custodia y administración la documentación que se encuentra en los Archivos de la Alcaldía Local de Sumapaz -Fondo de Desarrollo Local. 7. Recepcionar los documentos que sean entregados, para realizar su proceso de ordenación e incorporación a las series que corresponda en los archivos de Gestión.
8. Apoyar al despacho del Alcalde(sa) en la recepción y distribución de correspondencia del área.
9. Manejar el aplicativo de gestión documental del (ORFEO) del despacho, realizando el seguimiento de correspondencia, manteniéndolo actualizado en forma diaria, así como también revisión de los correos institucionales.
10. Apoyar al despacho en la proyección de oficios o comunicaciones que le sean designadas. 11. Las demás obligaciones que sean asignadas por el Alcalde(sa) Local o el líder de gestión documental y de acuerdo con el objeto del contrato.</t>
  </si>
  <si>
    <t>FDLS-CD-166-2020</t>
  </si>
  <si>
    <t>CPS-163-2020</t>
  </si>
  <si>
    <t>FDLS-CD-167-2020</t>
  </si>
  <si>
    <t>CPS-164-2020</t>
  </si>
  <si>
    <r>
      <t>:</t>
    </r>
    <r>
      <rPr>
        <sz val="12"/>
        <color theme="1"/>
        <rFont val="Calibri"/>
        <family val="2"/>
        <scheme val="minor"/>
      </rPr>
      <t xml:space="preserve"> 1. Conducir los vehículos al servicio de la Alcaldía Local de Sumapaz de acuerdo con las instrucciones impartidas por el Alcalde Local o funcionario designado para apoyar la supervisión del contrato, atendiendo las necesidades de la administración local. 2. Velar y prestar labores de apoyo para el mantenimiento, limpieza y buen estado del vehículo, equipo y herramientas que se le hayan asignado. 3. Estar presente en el taller de mantenimiento cuando se desarrollen los mantenimientos del vehículo asignado, pero de no ser necesario (por indicación del supervisor), deberá permanecer durante la jornada laboral en las instalaciones de la entidad en condición de disponibilidad para para conducir otro vehículo o adelantar otra actividad de apoyo. 4. Cumplir con las actividades programadas de acuerdo con el cronograma establecido por el Alcalde Local de Sumapaz y/o el supervisor del contrato. 5. Cumplir con las normas de tránsito y seguridad vigentes y prestar atención al cuidado de los vehículos y maquinaria. 6. Informar oportunamente al supervisor del contrato cualquier irregularidad que se presente durante el desarrollo de las actividades, así como del estado en que se encuentren los vehículos para iniciar las acciones correctivas y/o preventivas del caso. 7. Retirar y guardar los vehículos en el lugar asignado para tal fin por el supervisor del contrato. 8. Llevar los controles que sobre operación del vehículo le indique el supervisor inmediato, tales como tarjetas de consumo, controles de mantenimiento, registro de usuarios, etc. 9. Responder por el vehículo, maquinaria, herramientas y demás elementos a su cargo dando estricto cumplimiento y aplicación al instructivo del parque automotor del FDLS. 10. Cumplir con las demás funciones que correspondan con la naturaleza de las actividades objeto del contrato y/o que le sean asignadas. 11. Reportar por escrito a la supervisión las circunstancias de tiempo, modo y lugar de eventos que generen daños al vehículo o a alguno de sus componentes y/o a terceros según los enunciados en el instructivo del parque automotor del FDLS, anexando registro fotográfico u otros documentos soporte. 12. Abstenerse de transportar personal no autorizado por la Alcaldía Local de Sumapaz. 13. Mantenerse a paz y salvo por concepto de multas y comparendos durante la ejecución del contrato. 14. Abstenerse de lavar cualquier vehículo dentro de las instalaciones de la Alcaldía Local de Sumapaz en todo caso, dando cumplimiento a código de tránsito y transporte. 15. Responder pecuniariamente por los daños causados al automotor asignado, cuando la entidad a través del supervisor, determine la responsabilidad del conductor por negligencia, falta de pericia en el manejo o cuidado del mismo.</t>
    </r>
  </si>
  <si>
    <t>Prestar los servicios para operar el vehículo asignado, realizando de manera oportuna eficiente y segura los desplazamientos de los funcionarios del Fondo de Desarrollo Local del Sumapaz y/o demás personal que requiera ser trasladado en la zona urbana y rural de la localidad en cumplimiento de las actividades propias de la administración local.</t>
  </si>
  <si>
    <t>Título de Bachiller con Licencia de conducción categoría mínima B1 (vigente). Más de tres (3) años de experiencia laboral certificada</t>
  </si>
  <si>
    <t>WILLIAM EDUARDO MICAN VASQUEZ</t>
  </si>
  <si>
    <t>673(15 DE JULIO DE 2020)</t>
  </si>
  <si>
    <t>678(15 DE JULIO DE 2020)</t>
  </si>
  <si>
    <t>FDLS-CD-168-2020</t>
  </si>
  <si>
    <t>CPS-165-2020</t>
  </si>
  <si>
    <t>672(15 DE JULIO DE 2020)</t>
  </si>
  <si>
    <t>514(23 DE ABRIL DE 2020) 684 (17 DE JULIO DE 2020)</t>
  </si>
  <si>
    <t>519(20 DE ABRIL DE 2020) 714 (17 DE JULIO DE 2020)</t>
  </si>
  <si>
    <t>713(17 DE JULIO DE 2020)</t>
  </si>
  <si>
    <t>715(17 DE JULIO DE 2020)</t>
  </si>
  <si>
    <t>711(17 DE JULIO DE 2020)</t>
  </si>
  <si>
    <t>MARLON RAMIREZ ROMAN</t>
  </si>
  <si>
    <t>CPS-166-2020</t>
  </si>
  <si>
    <t>CORPORACIÓN COLECTIVO DIGERATI</t>
  </si>
  <si>
    <t>900.360.948-5</t>
  </si>
  <si>
    <t xml:space="preserve">1) Apoyar la realización de las actividades de convocatoria, alistamiento y aplicación de instrumentos metodológicos para el desarrollo de los Encuentros Ciudadanos, atendiendo las directrices, lineamientos y requisitos que para tal efecto indique la Alcaldía Local. 2) Apoyar metodológica y temáticamente la elaboración, diseño, edición, revisión y divulgación de documentos que se deriven de los Encuentros Ciudadanos, conforme a las condiciones que en materia documental y de comunicaciones determine la Alcaldía Local. 3) Brindar asistencia conceptual y metodológica en las diferentes actividades del Consejo de Planeación Local orientadas al desarrollo de los Encuentros
Ciudadanos, con base en los lineamientos expedidos por la Administración Distrital. 4) Suministrar los bienes y servicios necesarios para las diferentes actividades de los Encuentros Ciudadanos en donde se requieran, cumpliendo con los parámetros y especificaciones técnicas señaladas en el presente contrato. 5) Apoyar la coordinación, organización y desarrollo de cada uno de los eventos, suministrando la logística, equipos y demás elementos necesarios y su instalación en los lugares y
fechas acordados, de acuerdo con las Especificaciones Técnicas especificadas en el numeral 9.5.1 de este documento. 6) De acuerdo a los requerimientos disponer de lo necesario y suficiente para el desarrollo de las actividades de los Encuentros Ciudadanos, en donde se requieran, incluyendo la convocatoria, el montaje y desmontaje necesario de los eventos, el registro de inscripción y asistencia digital y/o manual, el suministro de alimentos; cumpliendo con las normas de seguridad industrial,
ambientales y sanitarias, de acuerdo con las disposiciones legales que rijan en cada uno de los temas y con las Especificaciones Técnicas especificadas en el numeral 9.5.1 de este documento. 7) Suministrar alimentos que cuenten con fecha de producción reciente, y hayan sido conservados y manipulados debidamente desde su origen hasta el momento de ser entregados, de acuerdo con las normas y procedimientos vigentes sobre manipulación de alimentos y las Especificaciones Técnicas
del contrato. 8) Asumir el valor del empaque, transporte, recurso humano y demás costos en los que se incurra para el cumplimiento del presente objeto contractual, especificaciones técnicas y obligaciones. 9) Atender la realización de eventos simultáneos en los casos que se requieran. 10) Mantener fijos los precios presentados en la propuesta, durante el término de ejecución del contrato. 11) Cumplir con la Ley 1581 de 2012 y del Decreto 1377 del 2013, compilado en el Decreto Único Reglamentario 1074 de 2015, referente al manejo, recolección, almacenamiento de datos personales, a que tengan acceso en razón de la ejecución del presente contrato. 12) Atender los lineamientos, directrices y orientaciones que expida la Alcaldía Local con relación a los procesos de Encuentros Ciudadanos, para lo cual deberá disponer que su equipo de trabajo atienda las reuniones de alistamiento y coordinación a las que se les convoque. 13) Adicionalmente deben garantizar el cumplimiento de la Resolución 666 de 2020 y la Circular Externa 100-009 de 2020 del Ministerio de Salud y Decreto 636 de 2020 del Ministerio de Interior. 14) Ejecutar las diferentes obligaciones y actividades del contrato asumiendo y aplicando el Enfoque Diferencial que reconozca, respeté e incluya la diversidad de género, momento del ciclo de vida, situación de discapacidad, condición de víctima del conflicto armado y/o pertenencia étnica de la población de la localidad. 15) Presentar los informes (en medio físico y magnético) requeridos durante el desarrollo del contrato, de manera oportuna y completa. 18) Cumplir con cada una de las condiciones del anexo técnico y las condiciones establecidas en el presente pliego de condiciones. </t>
  </si>
  <si>
    <t>717(21 DE JULIO DE 2020)</t>
  </si>
  <si>
    <t>DANIEL ALFONSO VELANDIA LONDOÑO</t>
  </si>
  <si>
    <t>EDILSON ARGEMIRO PORRAS</t>
  </si>
  <si>
    <t>CPS-162-2020              (CO1.PCCNTR.1703466)</t>
  </si>
  <si>
    <t>FDLS-MC-169-2020</t>
  </si>
  <si>
    <t>MINIMA CUANTÍA</t>
  </si>
  <si>
    <t>Prestar los servicios de monitoreo vehicular integral por GPS para los vehículos de propiedad o tenencia del Fondo de Desarrollo Local de Sumapaz</t>
  </si>
  <si>
    <t>MIGUEL IGNACIO PABON LASSO</t>
  </si>
  <si>
    <t>VICTOR JULIO RINCÓN</t>
  </si>
  <si>
    <t>ORDEN DE COMPRA</t>
  </si>
  <si>
    <t>CONTRATAR LA PRESTACIÓN DEL SERVICIO INTEGRAL DE ASEO Y CAFETERIA QUE INCLUYA PERSONAL, MAQUINARIA,ELEMENTOS E INSUMOS PARA LA SEDE ADMINISTRATIVA DE LA ALCALDÍA LOCAL DE SUMAPAZ Y LAS CORREGIDURÍAS DE NAZARETH, BETANIA Y SAN JUAN</t>
  </si>
  <si>
    <t>ACUERDO MARCO DE PRECIOS</t>
  </si>
  <si>
    <t>ASEO Y CAFETERIA</t>
  </si>
  <si>
    <t>CASALIMPIA S.A.</t>
  </si>
  <si>
    <t>860.010.451-1</t>
  </si>
  <si>
    <t>3-1-2-02-02-03-005-002</t>
  </si>
  <si>
    <t>487(13 DE MARZO DE 2020)</t>
  </si>
  <si>
    <t>530(23 DE ABRIL DE 2020)</t>
  </si>
  <si>
    <t>FDLS-CD-170-2020</t>
  </si>
  <si>
    <t>CAR-167-2020</t>
  </si>
  <si>
    <t>FDLS-CD-171-2020</t>
  </si>
  <si>
    <t>CPS-168-2020</t>
  </si>
  <si>
    <t>PRESTAR SUS SERVICIOS COMO TÉCNICO DE APOYO ADMINISTRATIVO AL ÁREA DE GESTIÓN DE DESARROLLO LOCAL DE LA ALCALDÍA LOCAL DE SUMAPAZ</t>
  </si>
  <si>
    <t>FDLS-CD-172-2020</t>
  </si>
  <si>
    <t>CPS-169-2020</t>
  </si>
  <si>
    <t>SANDRA MILENA RODRIGUEZ SASTOQUE</t>
  </si>
  <si>
    <t>PRESTAR LOS SERVICIOS PROFESIONALES PARA EL DESPACHO DE LA ALCALDIA LOCAL DE SUMAPAZ EN LAS DIFERENTES ETAPAS DE LOS PROCESOS ADMINISTRATIVOS, FINANCIEROS Y OPERATIVOS PARA DAR CUMPLIMIENTO AL PLAN DE DESARROLLO LOCAL</t>
  </si>
  <si>
    <t>688(31 DE JULIO DE 2020)</t>
  </si>
  <si>
    <t>723(01 DE AGOSTO DE 2020)</t>
  </si>
  <si>
    <t>VICTOR JULIO RINCON</t>
  </si>
  <si>
    <t>FDLS-CD-173-2020</t>
  </si>
  <si>
    <t>CPS-170-2020</t>
  </si>
  <si>
    <t>GEMA ORTEGA TRUJILLO</t>
  </si>
  <si>
    <t xml:space="preserve">Prestar los servicios profesionales para realizar formulación, evaluación, seguimiento y control de proyectos de inversión y seguimiento de los planes, programas y proyectos del Fondo de Desarrollo Local de Sumapaz que le sean designados. </t>
  </si>
  <si>
    <t>699(3 DE AGOSTO DE 2020)</t>
  </si>
  <si>
    <t xml:space="preserve">1. Elaborar y actualizar una base de datos de manera mensual que incluya los contratos que se deriven de cada una de las metas y programas del Plan de Desarrollo Local 2017-2020 así como su avance y modificaciones. 2. Realizar la formulación de los proyectos de inversión que le sean designados para la vigencia 2020 incluyendo la actualización de DTS, elaboración de estudio de mercado, análisis del sector, elaboración de anexos técnicos, estudios previos, respuesta a pliegos de condiciones y calificación de propuestas.
3. Realizar el apoyo a la supervisión que se le asignen, dando cumplimiento a la Ley 1474 de 2011 y demás normatividad existente vigente aplicable. 4. Realizar la verificación técnica, administrativa y financiera de aquellos contratos de vigencias anteriores que se encuentren en proceso de terminación para su respectiva liquidación. 5. Asistir y representar a la Administración Local en los espacios de participación y demás que le sean designados. 6. Asistir a las reuniones, comités de contratación, capacitaciones, comités de seguimiento entre otros y hacer parte de los comités que le delegue la Alcalde Local. 7. Dar respuesta de forma y de fondo cuando se requiera a las diferentes solicitudes, derechos de petición y requerimientos en los tiempos establecidos por la Ley realizados por los diferentes órganos de control y comunidad en general. 8. Realizar (cuando se requiera) el seguimiento y ejecutar los planes de mejoramiento derivados de auditorías internas y externas, hallazgos administrativos y/o fiscales, con sus  espectivos reportes, así como adelantar oportunamente las actuaciones administrativas que correspondan. 9.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10. Realizar la programación de PAC de los contratos que le sean designados dando cumplimiento al Manual de Procesos y Procedimientos para tal fin. 11. Las demás que demande la administración local que corresponda a la naturaleza del contrato y que sean necesarias para la consecución del fin del objeto contractual. 12. Entregar de manera mensual la información documental (Estudios previos, anexo técnico, estudios de mercado y demás que correspondan) de los procesos o proyectos asignados por el despacho. 13.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 </t>
  </si>
  <si>
    <t>Profesional Administración de Empresas, Administración pública, economía o ingeniería industrial.
Con tarjeta profesional vigente. Más de tres (3) años de experiencia profesional certificada</t>
  </si>
  <si>
    <t>FDLS-SASI-174-2020</t>
  </si>
  <si>
    <t>SUBASTA INVERSA</t>
  </si>
  <si>
    <t>FDLS-CD-175-2020</t>
  </si>
  <si>
    <t>CPS-171-2020</t>
  </si>
  <si>
    <t>FDLS-CD-176-2020</t>
  </si>
  <si>
    <t>CPS-172-2020</t>
  </si>
  <si>
    <t>FDLS-CD-177-2020</t>
  </si>
  <si>
    <t>CPS-173-2020</t>
  </si>
  <si>
    <t>OSCAR NICOLAS AVILA RUBIANO</t>
  </si>
  <si>
    <t>695(3 DE AGOSTO DE 2020)</t>
  </si>
  <si>
    <t>Título profesional en Arquitectura, Construcción, Gestión
en Arquitectura o Construcción en Arquitectura e
Ingeniería, o Ingeniería Civil. Con tarjeta o Licencia
profesional vigente. Más de tres años de experiencia profesional certificada</t>
  </si>
  <si>
    <t>1. Realizar la formulación de los componentes del proyecto de inversión 1364 y los demás que le sean designados para la vigencia 2020, incluyendo la
actualización de DTS, elaboración de estudio de mercado, análisis del sector, elaboración de anexos técnicos, estudios previos, respuesta a pliegos de
condiciones y calificación de propuestas. 2. Realizar el seguimiento y acompañamiento técnico a todos los componentes derivados del proyecto de inversión 1364 en la vigencia 2020. 3. Acompañar y apoyar aa Alcalde Local en las diferentes reuniones que se programen en el territorio, en la JAL, en la Bogotá Urbana y demás espacios
para los cuales se requiera. 4. Emitir los conceptos técnicos de infraestructura/obras que sean requeridos por la Administración Local, entes de control y comunidad en general en los tiempos establecidos por la Ley. 5. Realizar el apoyo a la supervisión que se le asignen, dando cumplimiento a la Ley 1474 de 2011 y demás normatividad existente vigente aplicable. 6. Realizar la programación de PAC de los contratos que le sean designados dando cumplimiento al Procedimiento para tal fin.
7. Realizar cuando se requiera el seguimiento y ejecutar los planes de mejoramiento derivados de auditorías internas y externas, hallazgos administrativos y/o fiscales, con sus respectivos reportes, así como adelantar oportunamente las actuaciones administrativas que correspondan. 8.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9. Realizar el seguimiento a la estabilidad de las obras contratadas por el FDLS cuyas pólizas estén vigentes, en cumplimiento a la ley 80 de 1993, que trata de los Derechos y Deberes de las Entidades.
10.Entregar de manera mensual la información documental (Estudios previos, anexo técnico, estudios de mercado y demás que correspondan) de los procesos o proyectos asignados por el despacho. 11.Entregar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
12.Las demás que demande la administración local que corresponda a la naturaleza del contrato y que sean necesarias para la consecución del fin del objeto contractual.</t>
  </si>
  <si>
    <t>“Prestar los servicios  Profesionales al Área de Gestión de Desarrollo Local para realizar la formulación y seguimiento a los proyectos de inversión y/o componentes que le sean designados”.</t>
  </si>
  <si>
    <t>PRESTAR LOS SERVICIOS DE APOYO LOGÍSTICO Y OPERATIVO PARA LA ALCALDÍA LOCAL DE SUMAPAZ, EN ESPECIAL EN LAS CORREGIDURÍAS DE NAZARETH Y BETANIA</t>
  </si>
  <si>
    <t>694(3 DE AGOSTO DE 2020)</t>
  </si>
  <si>
    <t>Bachiller con más de 3 años de experiencia.</t>
  </si>
  <si>
    <r>
      <t xml:space="preserve"> </t>
    </r>
    <r>
      <rPr>
        <sz val="10"/>
        <color theme="1"/>
        <rFont val="Arial"/>
        <family val="2"/>
      </rPr>
      <t>EDISON FERNEY MARTINEZ MOLINA</t>
    </r>
  </si>
  <si>
    <t>PRESTAR LOS SERVICIOS COMO AUXILIAR ADMINISTRATIVO PARA EL CENTRO DE SERVICIOS DE SANTA ROSA.</t>
  </si>
  <si>
    <t xml:space="preserve">1. Realizar mantenimiento periódico de carácter preventivo de las instalaciones hidráulicas, eléctricas y de gas, en las corregidurias de Nazareth y Betania. 2. Realizar el mantenimiento locativo de las instalaciones de las corregidurías de Nazareth y Betania. 3. Usar los implementos de seguridad personal que requieran para el desarrollo de
cada una de las actividades relacionadas con el objeto contractual. 4. Realizar las pruebas y revisiones antes y después de los trabajos y responder por la buena ejecución de las mismas. 5. Realizar seguimiento y control de los medidores de consumo de servicios públicos de las instalaciones de las Corregidurias Nazareth y Betania, presentando los informes respectivos. 6. Apoyar al profesional ambiental de la Alcaldía Local, con el cumplimiento de los planes ambientales, realizando labores de divulgación de campañas, control de reciclaje, inventarios de material, limpieza de focos, entre otros, presentando los soportes y formatos establecidos internamente por la entidad. 7. Apoyar las labores de organización de archivo y organización y distribución de espacios en las corregidurías de Nazareth y Betania. 8. Apoyar las labores de recepción y organización de correspondencia cuando sea requerido. 9. Las demás que se requieran en función del objeto de los presentes estudios. </t>
  </si>
  <si>
    <t xml:space="preserve">Apoyar al despacho de l ( Alcalde sa Local en la realización de las diferentes diligencias de o rden institucional que se adelantan en cumplimiento de las funciones asignadas.
2. Apoyar al despacho de l (la) Alcalde sa Local en la elaboración de los diferentes documentos que se generan y recepciones en el Centro de Servicios Santa Rosa.
3. Apoyar al desp acho de l la Alcalde sa Local en l a atención a la ciudadanía que requiera información. 4. Apoyar al despacho de l la Alcalde sa Local en la elaboración de informes y manejo de los sistemas relacionados con la dependencia. 5. Levantar listado de asistencia y actas de los diferentes eventos que se desarrollen por parte de la Alcaldía Local en el Centro de Servicios Santa Rosa. 6. Apoyar logísticamente a la administración local en los eventos que organice en el territorio. 7. Llevar el archivo de la documentación q ue llegue a la dependencia, acorde c on la normatividad vigente y la política de Gestión de Calidad establecida por la Secretar í a de Gobierno. 8. Dar estricto cumplimiento a los términos pactados en el contrato y por nin gún motivo suspender o abandonar el cum plimiento del objeto del contratado salvo caso s de fuerza mayor o for t uitos, en todo caso se deberá dar aviso al supervisor .  9. Presentar informes escritos mensuales de las actividades desarrolladas. 10. Acatar las observaciones que le formule EL FONDO a trav és del SUPERVISOR, durante la vigenc ia del contrat o y subsanar de inmediato cualquier deficiencia en la prestación del servicio. 11. Dar noticia inmediata al supervisor de las novedades que se puedan presentar y que puedan ocasionar la parálisis de la ejecuci ón del contrato. 12. Las demás que sean necesarias pa ra el desarrollo del objeto contractual  </t>
  </si>
  <si>
    <t>697(3 DE AGOSTO DE 2020)</t>
  </si>
  <si>
    <t>CPS-174-2020</t>
  </si>
  <si>
    <t>702(10 DE AGOSTO DE 2020)</t>
  </si>
  <si>
    <t>Contratar el suministro de elementos de ferretería, herramientas, materiales eléctricos y de construcción, alquiler de equipos para adecuaciones, reparaciones y/o mantenimiento de los bienes de la alcaldía local de Sumapaz por el sistema de precios unitarios fijos y a monto agotable</t>
  </si>
  <si>
    <t>SUMINISTRO</t>
  </si>
  <si>
    <t>FDLS-CD-178-2020</t>
  </si>
  <si>
    <t>CPS-175-2020</t>
  </si>
  <si>
    <t>Prestar los servicios profesionales jurídicos para apoyar los asuntos legales, contractuales y pos-contractuales de la alcaldía local de Sumapaz</t>
  </si>
  <si>
    <t>691(3 DE AGOSTO DE 2020)</t>
  </si>
  <si>
    <t>Título profesional en Derecho. con tarjeta profesional vigente. Más de 3 años de experiencia profesional certificada</t>
  </si>
  <si>
    <t xml:space="preserve">1.  Asistir a la Alcaldía local en temas de planeación, coordinación, ejecución, evaluación y control sobre los procesos de contratación que se adelantan por la entidad de los proyectos de inversión 1331, 1340, 1349, 1353 y 1375, así como las declaratorias de incumplimiento y los demás asuntos que le sean designados con conocimiento y aplicación de los principios que regulan la contratación estatal y la función administrativa, contemplados en la constitución y la ley. 
2.  Elaborar o conceptuar sobre la juridicidad de los proyectos de actos administrativos sometidos a su consideración que la Alcaldía Local y el Fondo de Desarrollo deban expedir. 
3.  Apoyar a la Alcaldia Local en la definición del monto y cubrimiento de riesgos de la póliza única de cumplimiento exigida en la Ley, para garantizar la ejecución de los contratos.
4.  Rendir los informes de gestión que le sean requeridos por el superior inmediato y/o los entes de control.
5.  Realizar la publicación y/o seguimiento de las publicaciones de los documentos que se requieren dentro de los procesos de contratación que le sean asignados. 
6.  Apoyar a la a la Administración Local en la elaboración y revisión de informes, cuentas de cobro, adiciones, prórrogas, suspensiones, contratos y demás documentos jurídicos.
7.  Dar respuesta a los requerimientos que efectúen las diferentes entidades y organismos de control. para la consecución del fin del objeto contractual.
8.  Brindar apoyo a los profesionales de planeación en el proceso de elaboración de estudios previos. 
9.  Asistir a las reuniones, comités de contratación, capacitaciones, comités de seguimiento a la ejecución contractual entre otros y hacer partes de los comités que delegue el alcalde. 
10. Dar trámite a las solicitudes presentadas por los supervisores, interventores y contratistas respecto de la ejecución contractual y realizar los requerimientos a los que haya lugar. 
11. Presentar al supervisor un informe mensual de actividades realizadas en el periodo, junto con los correspondientes soportes en medio magnético (CD) cuando aplique. Una vez finalice el plazo de ejecución del contrato deberá realizar entrega en CD de toda la información, archivos, entre otros documentos que se hubieran generado durante la ejecución del contrato.
12. Entregar al apoyo a la supervisión y al promotor de calidad el cuadro de reporte mensual (según modelo) de las modificaciones contractuales realizadas en el periodo a los procesos asignados, evidenciando el cumplimiento a la norma en lo referente a los términos de publicidad de dichas modificaciones.
13. Las demás que sean inherentes al cumplimiento del objeto contractual y/o que le sean asignadas por el Alcalde Local. 
</t>
  </si>
  <si>
    <t>FDLS-CD-179-2020</t>
  </si>
  <si>
    <t>CPS-176-2020</t>
  </si>
  <si>
    <t>LUZ YOLANDA LEÓN FLOREZ</t>
  </si>
  <si>
    <t xml:space="preserve">. 28.723.701 </t>
  </si>
  <si>
    <t>698(3 DE AGOSTO DE 2020)</t>
  </si>
  <si>
    <t>Profesional Ciencias de la educación, bellas artes, administración publica, administración de empresas, ingeniería industrial o economía, Licenciatura en Básica primaria con énfasis en educación artística.
Con tarjeta profesional vigente (cuando aplique). Más de tres (3) años de experiencia profesional certificada.</t>
  </si>
  <si>
    <t>1. Realizar la formulación de los componentes culturales del proyecto de inversión 1353 y los demás que le sean designados para la vigencia 2020, incluyendo la actualización de DTS, elaboración de estudio de mercado, análisis de del sector, elaboración de anexos técnicos, estudios previos, respuesta a pliegos de condiciones y calificación de propuestas.
2. Realizar el apoyo a la supervisión que se le asignen, dando cumplimiento a la Ley 1474 de 2011 y demás normatividad existente vigente aplicable.
3. Asistir y representar a la administración local en los espacios de participación del sector cultural y demás que le sean designados.
4. Asistir a las reuniones, comités de contratación, capacitaciones, comités de seguimiento entre otros y hacer parte de los comités que le delegue la alcaldesa local.
5. Dar respuesta de forma y de fondo cuando se requiera a las diferentes solicitudes, derechos de petición y requerimientos en los tiempos establecidos por la Ley realizados por los diferentes órganos de control y la comunidad en general.
6. Realizar (cuando se requiera) el seguimiento y ejecutar los planes de mejoramiento derivados de auditorías internas y externas, hallazgos administrativos y/o fiscales, con sus respectivos reportes, así como adelantar oportunamente las actuaciones administrativas que correspondan.
7.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8. Apoyar a los profesionales de la oficina de planeación en el proceso de técnico y administrativo de las actividades propias de la misma.
9. Realizar la programación del PAC de los contratos que le sean designados dan cumplimiento al Manual de Procesos y Procedimientos para tal fin.
10. Las demás que demande la administración local que corresponda a la naturaleza del contrato y sean necesarias para la consecución del fin del objeto contractual.
11. Entregar de manera mensual la información documental (Estudios previos, anexo técnico, estudios de mercado y demás que correspondan) de los procesos o proyectos asignados por el despacho.
12.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t>
  </si>
  <si>
    <t>FDLS-CD-180-2020</t>
  </si>
  <si>
    <t>CPS-177-2020</t>
  </si>
  <si>
    <t>MONICA DEL PILAR PARRA RANGEL</t>
  </si>
  <si>
    <t>FDLS-CD-181-2020</t>
  </si>
  <si>
    <t>CPS-178-2020</t>
  </si>
  <si>
    <t>PRESTAR LOS SERVICIOS PROFESIONALES JURIDICOS PARA APOYAR LOS ASUNTOS LEGALES, CONTRACTUALES Y POSCONTRACTULAES DE LA ALCALDÍA LOCAL DE SUMAPAZ</t>
  </si>
  <si>
    <t>JOSE RICARDO TAUTIVA GARZÓN</t>
  </si>
  <si>
    <t>692(03 DE AGOSTO DE 2020)</t>
  </si>
  <si>
    <t>693(03 DE AGOSTO DE 2020)</t>
  </si>
  <si>
    <t>Título profesional en Derecho, con tarjeta profesional vigente. Mas de tres (3) años de experiencia profesional certificada</t>
  </si>
  <si>
    <t>1. Asistir a la Alcaldía local en temas de planeación, coordinación, ejecución, evaluación y control sobre los procesos de contratación que se adelantan por la entidad de los proyectos de inversión que le sean asignados, así como las declaratorias de incumplimiento y los demás asuntos que le sean designados con conocimiento y aplicación de los principios que regulan la contratación estatal y la función administrativa, contemplados en la constitución y la ley. 2. Elaborar o conceptuar sobre la juridicidad de los proyectos de actos administrativos sometidos a .su consideración que la Alcaldía Local y el Fondo de Desarrollo deban expedir. 3. Apoyar a la Alcaldía Local en la definición del monto y cubrimiento de riesgos de la póliza única de cumplimiento exigida en la Ley, para garantizar la ejecución de los contratos. 4. Rendir los informes de gestión que le sean requeridos por el superior inmediato y/o los entes de control. 5. Realizar la publicación y/o seguimiento de las publicaciones de los documentos que se requieren dentro de los procesos de contratación que le sean asignados.
6. Apoyar a la a la Administración Local en la elaboración y revisión de informes,
cuentas de cobro, adiciones, prórrogas, suspensiones, contratos y demás
documentos jurídicos.
7. Dar respuesta a los requerimientos que efectúen las diferentes entidades y
organismos de control.
8. Brindar apoyo a los profesionales de planeación en el proceso de elaboración de
estudios previos.
9. Asistir a las reuniones, comités de contratación, capacitaciones, comités de
seguimiento a la ejecución contractual entre otros y hacer partes de los comités que
delegue el alcalde.
10. Dar trámite a las solicitudes presentadas por los supervisores, interventores y
contratistas respecto de la ejecución contractual y realizar los requerimientos a los
que haya lugar.
11.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12. Las demás que sean inherentes al cumplimiento del objeto contractual y/o que le
sean asignadas por el Alcalde Local.
13.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t>
  </si>
  <si>
    <t>VISATEL  DE COLOMBIA S.A.S.</t>
  </si>
  <si>
    <t>1. El contratista deberá cumplir con el objeto del contrato en los términos pactados de conformidad con la
propuesta presentada y con las condiciones técnicas, jurídicas, económicas y comerciales presentadas en la
propuesta.
2. El contratista debe garantizar el soporte y mante nimiento, con el personal especializado e idóneo para el
servicio ofrecido y según el acuerdo de los niveles de servicio.
3. Realizar la instalación al inicio del contrato de los equipos de monitoreo para cada vehículo y al final del
contrato realizar la desi nstalación de los mismos, según las especificaciones técnicas.
4. El contratista será responsable por los daños y perjuicios que el personal a su cargo ocasione a los
vehículos de la entidad o a terceros o por instalaciones inadecuadas durante el desarrollo d el contrato.
5. Prestar de manera oportuna asistencia técnica sobre el funcionamiento tanto del equipo como de la
plataforma durante la ejecución del contrato, por ello en el caso que un equipo falle el FDLS informara por
los canales convenidos al inicio del contrato (correo electrónico, llamada telefónica, mensajes, etc.) sobre
dicha falla, el contratista en máximo 24 horas debe realizar el diagnóstico y establecer si debe reparar o
cambiar el equipo, posterior a esto cuenta con 24 horas más para realizar dic ha reparación o cambio.
6. Realizar una capacitación inicial al momento de la instalación de los equipos al personal del FDLS que el
supervisor considere necesario, así como el manejo de la plataforma y aplicativo para móviles;
periódicamente el supervisor po drá solicitar reinducciones según la necesidad y estas no tendrán costo
alguno para el FDLS.
7. Cubrir todos los costos de transporte, personal materiales y logística en cumplimiento de la garantía de los
equipos cuando esta sea hacer requerida
8. Informar opor tunamente al supervisor del contrato lo pertinente al cambio de dirección de la empresa,
correo electrónico, teléfono demás datos que sean relevantes para la localización directa e inmediata del
contratista .la información debe ser presentada dentro de las 24 horas siguientes de realizados estos
cambios
9. Acatar las observaciones que le formule el FDLS a través de la supervisión durante la vigencia del contrato
y subsanar de inmediato cualquier deficiencia en la prestación del servicio
10. El contratista prestar a los servicios de manera independiente, esto sin subordinación laboral
11. Mantener vigentes los amparos que conforman la garantía única de cumplimiento del contrato durante el
termino de ejecución y liquidación del mismo, por los valores y con los amparos pr evistos en el mismo
12. Entregar mensualmente al supervisor del contrato en medio magnético en archivo Excel, en medio digital e
impreso, los listados de cada uno de los reportes que generen alarmas en los vehículos monitoreados objeto
del contrato. 13. Tener comunicación permanente con la Administración Local para la eficaz ejecución del contrato y
mantener informada a la Alcalde Local de Sumapaz (E) de cualquier circunstancia que afecte la debida
ejecución del contrato.
14. Responder por la adecuada planificación que le permita desarrollar el objeto del contrato con la
oportunidad, cubrimiento, eficacia y calidad requeridos.</t>
  </si>
  <si>
    <t>733(12 DE AGOSTO DE 2020)</t>
  </si>
  <si>
    <t>670(14 DE JULIO DE 2020)</t>
  </si>
  <si>
    <t>900465924-0</t>
  </si>
  <si>
    <t>FDLS-CD-182-2020</t>
  </si>
  <si>
    <t>FDLS-CD-183-2020</t>
  </si>
  <si>
    <t>CPS-179-2020</t>
  </si>
  <si>
    <t>CPS-180-2020</t>
  </si>
  <si>
    <t>FDLS-CD-184-2020</t>
  </si>
  <si>
    <t>CPS-181-2020</t>
  </si>
  <si>
    <t>FDLS-CD-185-2020</t>
  </si>
  <si>
    <t>CPS-182-2020</t>
  </si>
  <si>
    <t>CPS-183-2020</t>
  </si>
  <si>
    <t>FDLS-CD-187-2020</t>
  </si>
  <si>
    <t>CPS-184-2020</t>
  </si>
  <si>
    <t>FDLS-CD-188-2020</t>
  </si>
  <si>
    <t>CPS-185-2020</t>
  </si>
  <si>
    <t>FDLS-CD-189-2020</t>
  </si>
  <si>
    <t>CPS-186-2020</t>
  </si>
  <si>
    <t>CPS-187-2020</t>
  </si>
  <si>
    <t>FDLS-CD-190-2020</t>
  </si>
  <si>
    <t>Prestar los servicios profesionales especializados para realizar formulación, evaluación, seguimiento y control del proyecto de inversión “Desarrollo Rural Sostenible y Campesino” y seguimiento de los planes, programas y proyectos del Fondo de Desarrollo Local de Sumapaz</t>
  </si>
  <si>
    <t>DALGY DANIT LEAL OJEDA</t>
  </si>
  <si>
    <t>FDLS-CD-191-2020</t>
  </si>
  <si>
    <t>CPS-188-2020</t>
  </si>
  <si>
    <t>JUAN PABLO ROA CUERVO</t>
  </si>
  <si>
    <t>FDLS-CD-192-2020</t>
  </si>
  <si>
    <t>CPS-189-2020</t>
  </si>
  <si>
    <t>FDLS-CD-193-2020</t>
  </si>
  <si>
    <t>CPS-190-2020</t>
  </si>
  <si>
    <t xml:space="preserve">Prestar sus servicios profesionales de apoyo al área de contratación y preparar las respuestas a derechos
de petición y demás solicitudes que se radiquen en el Fondo de Desarrollo Local de Sumapaz. </t>
  </si>
  <si>
    <t>709 (12 DE AGOSTO DE 2020)</t>
  </si>
  <si>
    <t>Prestar sus servicios como
Técnico de apoyo administrativo al proyecto 1334, del área de Gestión de Desarrollo
Local de la Alcaldía Local de Sumapaz</t>
  </si>
  <si>
    <t>3-3-1-15-01-03-1334-000</t>
  </si>
  <si>
    <t>3-3-1-15-06-41-1382-000</t>
  </si>
  <si>
    <t>Prestar los servicios
de apoyo administrativo al despacho del alcalde Local de Sumapaz</t>
  </si>
  <si>
    <t>Prestar los servicios de apoyo a la gestión documental de la Alcaldía Local en la implementación de los procesos de clasificación, ordenación, selección natural, foliación, identificación, levantamiento de inventarios, almacenamiento y aplicación de protocolos de eliminación y transferencias documentales</t>
  </si>
  <si>
    <t>728(18 DE AGOSTO 2020)</t>
  </si>
  <si>
    <t>JANEIRY ROMERO HERNANDEZ</t>
  </si>
  <si>
    <t>FDLS-CD-194-2020</t>
  </si>
  <si>
    <t>CPS-191-2020</t>
  </si>
  <si>
    <t xml:space="preserve">3-3-1-15-07-45-1375-000 </t>
  </si>
  <si>
    <t>706(12 DE AGOSTO DE 2020)</t>
  </si>
  <si>
    <t xml:space="preserve">1. Apoyar la gestión contractual del Fondo de Desarrollo Local en la elaboración y
proyección de documentos y respuestas tales como, memorandos, oficios, derechos de
petición, proposiciones, entre otros que Ie sean designados
2. Apoyar la gestión contractual del Fondo de Desarrollo, en la atención y suministro de
información a la comunidad, entidades estatales y dependencias de la administración
local, de acuerdo con las autorizaciones dadas por el alcalde o alcaldesa local.
3. Apoyar la gestión contractual del Fondo de Desarrollo en la elaboración de informes
impresos y electrónicos que le sean designados.
4.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5. Las demás que demande la administración local que corresponda a la naturaleza del
Contrato y que sean necesarias para la consecución del fin del objeto contractual </t>
  </si>
  <si>
    <t>Profesional en Derecho, Administración de empresas, Administración
pública o Relaciones Internacionales y Estudios Políticos. Sin experiencia</t>
  </si>
  <si>
    <t>1. Registrar en el SIRBE, con calidad y oportunidad la actualización de la información
de las personas mayores solicitantes del servicio y en estado En Atención de
acuerdo con los instructivos y tiempos establecidos por la SDIS y la Subdirección
para la Vejez.
2. Registrar las novedades e intervenciones asociadas con la prestación del Servicio
Apoyos para la Seguridad Económica, conforme con los instructivos que para tal
efecto expida la Entidad, dentro de las fechas establecidas y conforme a los
lineamientos técnicos dados por la Subdirección para la Vejez., así como registrar
los cambios de estado (Ingresos y Egresos) de acuerdo con los actos
administrativos, en los tiempos establecidos y a los lineamientos dados para tal
fin.
3. Registrar las fichas de seguimiento y visitas de validación de condiciones en el
Sistema Misional - SIRBE, las novedades que se presenten (bloqueos, fichas de
seguimiento, visitas de validación de condiciones, perdidas de tarjetas y
desbloqueos).
4. Apoyar el proceso de revisión de los instrumentos (fichas, formatos, etc.)
establecido por el proyecto y que han sido aplicados a las personas mayores, para
que estén debidamente diligenciados y respaldados por los soportes físicos
exigidos por la entidad.
5. Fortalecer a los profesionales del proyecto en las acciones de seguimiento
territorial y actualización de la información, en las etapas de ingreso, activación y
egreso de las personas mayores vinculadas y/o atendidas en el servicio de apoyo
económico.
6. Apoyar las actividades y acciones para la identificación, clasificación y organización
de la Gestión Documental del servicio social.7. Atender y orientar personal y telefónicamente a los-as ciudadanos-as que lo
requieran, aplicando los atributos establecidos para garantizar la oportunidad y
calidad en la atención, en correspondencia a las necesidades de la ciudadanía de
acuerdo con las competencias de la entidad y los servicios sociales que presta.
8. Revisar, verificar y garantizar la calidad, confidencialidad y discrecionalidad en el
manejo de la información en relación con el desarrollo del objeto contractual y de
conformidad con las instrucciones del supervisor del contrato.
9. Participar en las reuniones y diferentes actividades que programe la Secretaría
Distrital de Integración Social y la Subdirección para la Vejez, y participar con el
equipo local del proyecto en los procesos de planeación, programación y
ejecución de las actividades propias del proyecto de inversión.
10.Presentar dentro de los tiempos estipulados, los informes y productos requeridos
por el-la Supervisor-a del contrato y el-La Subdirector-a para la Vejez, utilizando
para ello los formatos institucionales oficiales.
11.Presentar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12.Las demás inherentes a sus obligaciones contractuales y que se requieran para el
cabal cumplimiento del contrato.</t>
  </si>
  <si>
    <t>Título de formación tecnológica o técnico profesional en Asistencia
Administrativa, Gestión Administrativa, Administración empresarial, Procesos
Financieros, Administración de Empresas, Gestión Empresarial o Procesos
Empresariales. Mas de tres (3) años de experiencia laboral certificada.</t>
  </si>
  <si>
    <t>1. Realizar la formulación de los diferentes componentes del proyecto de inversión 1382 y los demás
que le sean designados para la vigencia 2020, incluyendo la actualización de DTS, elaboración de
estudio de mercado, análisis del sector, elaboración de anexos técnicos, estudios previos,
respuesta a pliegos de condiciones y calificación de propuestas.
2. Realizar el apoyo a la supervisión que se le asignen, dando cumplimiento a la Ley 1474 de 2011 y
demás normatividad existente vigente aplicable.
3. Realizar la programación de PAC de los contratos que le sean designados dando cumplimiento al
Manual de Procesos y Procedimientos para tal fin.
4. Realizar (cuando se requiera) el seguimiento y ejecución de los planes de mejoramiento derivados
de auditorías internas y externas, hallazgos administrativos y/o fiscales, con sus respectivos
reportes, así como adelantar oportunamente las actuaciones administrativas que correspondan.
5. Asistir y representar a la Administración Local en los espacios de participación que le sean
designados.
6. Asistir a las reuniones, comités de contratación, capacitaciones, comités de seguimiento entre otros
y hacer parte de los comités que le delegue el Alcalde Local.7. Dar respuesta de forma y de fondo cuando se requiera a las diferentes solicitudes, derechos de
petición y requerimientos en los tiempos establecidos por la Ley realizados por los diferentes
órganos de control y comunidad en general.
8. Apoyar a los promotores ambientales territoriales de las dos cuencas (Rio Sumapaz- Rio Blanco)
ante las entidades ambientales del Distrito, así como en la elaboración y revisión de documentos,
informes y demás acciones requeridas para la adecuada gestión ambiental local.
9. Entregar de manera mensual la información documental (Estudios previos, anexo técnico, estudios
de mercado y demás que correspondan) de los procesos o proyectos asignados por el despacho.
10.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11. Las demás que demande la administración local que corresponda a la naturaleza del contrato y que
sean necesarias para la consecución del fin del objeto contractual.
12.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t>
  </si>
  <si>
    <t>Ingeniería Ambiental, Ingeniería Ambiental y Sanitaria, Ingeniería Forestal,
Ingeniería del Desarrollo Ambiental.
Con tarjeta profesional vigente. Especializacion: En Gestión Pública, gestión de Proyectos o ingeniería Ambiental. Cinco (5) años de experiencia profesional certificada</t>
  </si>
  <si>
    <t>1. Apoyar Administrativamente el despacho de el Alcalde Local en el sumi-
nistro de información a la comunidad, entidades y dependencias de
acuerdo con las directrices dadas por el Alcalde Local, en respuesta a los
derechos de petición y otros.
2. Programar y agendar las reuniones que deba adelantar y atender el Al-
calde Local de Sumapaz, coordinar las citas y reuniones que le progra-
men desde el nivel central, distrital, entes de control, entidades del nivel
distrital y las que demande la comunidad sumapaceña, tanto en la Sede
de la Alcaldía Local (sede urbana). Igualmente, organizar las audiencias,
reuniones, eventos y demás compromisos oficiales que el Alcalde Local
deba atender, en el territorio, de conformidad con las instrucciones por el
impartidas.
3. Proyectar las comunicaciones y compilar la documentación que sea re-
querida por y para el Despacho del Alcalde Local.
4. Apoyar al despacho de el Alcalde Local en el manejo, recolección y ac-
tualización de las bases de datos de la dependencia.
5. Manejar el sistema de correspondencia institucional (ORFEO), así como
el correo electrónico y demás aplicativos que sean del resorte del despa-
cho.
6. Apoyar administrativamente al Despacho del Alcalde Local, de acuerdo
con las normas, manuales, métodos y procedimientos establecidos sobre
el particular, en el sistema integrado de gestión 7. Atender e informar al público sobre los asuntos y trámites propios del
Despacho del Alcalde Local.
8. Apoyar al despacho en la asistencia a comités y elaboración de actas y
demás documentos que se requieran.
9. Las demás que demande la administración local que correspondan a la
naturaleza del contrato y que sean necesarias para la consecución del fin
del objeto contractual.</t>
  </si>
  <si>
    <t>Técnico o su equivalencia en experiencia laboral, de acuerdo
con la Resolución No. 026 de 2020. Mas de tres (3) años de experiencia laboral certificada</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</si>
  <si>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1 en el
Distrito Capital a cargo de la Alcaldía Local de Sumapaz”.</t>
  </si>
  <si>
    <t>1. Implementar los procesos y procedimientos oficiales para la operación y prestación
del servicio como (Identificación, ingreso, prestacion, seguimiento y egreso),
atendiendo las orientaciones de la Política Pública Social para el Envejecimiento y la
Vejez en el Distrito Capital, el Modelo de Atención integral para las personas
mayores 2 y la gestión territorial de Política Pública Social para el Envejecimiento y la
Vejez en el Distrito Capital.2. Garantizar que las personas mayores que son presentadas para el ingreso al
servicio se encuentran en la lista de espera del servicio (Solicitud de servicio e
inscritos) de la SDIS y que cumplen con los criterios de focalización y priorización
establecidos en la normatividad vigente.
3. Realizar las visitas de de validación de condiciones en el lugar de domicilio de las
personas mayores que son presentadas para ingresar al servicio y que se
encuentran registrados en la lista de espera del servicio de la SDIS, validación de
condiciones que se realiza en el lugar de domicilio de la persona mayor.
4. Realizar los cruces de bases de datos individuales de las personas mayores que
ingresaran al servicio, a las personas mayores que se encuentran como
participantes del servicio y a las personas mayores que son reportadas con
novedades (Informe Único); realizar las acciones de seguimiento e identificación de
presuntos cobros indebidos en el marco del seguimiento y control del servicio social.
5. Garantizar que la información de las personas mayores vinculadas al servicio
Apoyos para la Seguridad Económica Tipo C, se encuentre actualizada y realizar el
seguimiento mediante los cruces de bases de datos, consulta en SIRBE, aplicativo
Processa, Catastro, FOSYGA, RUAF, Registraduría, Inhumados, Rama judicial,
Comprobador de Derechos, DNP (Puntaje de SISBEN), Simultaneidad, entre otros.
6. Realizar la visitas de validación de condiciones de las personas mayores que
presentan novedades por los cruces de bases de datos o en procedimiento de
seguimiento y control que adelanta la Subdirección para la Vejez y la Alcaldia Local.
7. Emitir los conceptos que le sean requeridos y aportar elementos de juicio, que
sirvan de insumo, para la toma de decisiones relacionadas con el desarrollo de las
acciones de ingreso, activación, suspensión, egreso y seguimiento, de las personas
mayores vinculadas al servicio apoyo económico Tipo C teniendo en cuenta, las
orientaciones de gestión territorial de la Política Pública Social para el
Envejecimiento y la Vejez en el Distrito Capital
8. Aplicar los instrumentos necesarios (fichas, formatos, entre otros) para realizar
seguimiento a las actualizaciones y registro en el Sistema Misional SIRBE y las
bases de datos, realizando las respectivas consultas, además de realizar la crítica
(verificación) de dichos instrumentos.
9. Diseñar, implementar y evaluar las actividades relacionadas con los encuentros de
desarrollo humano, de acuerdo con los lineamientos técnicos brindados por la
Subdirección para la Vejez
10. Presentar dentro de los tiempos estipulados, los informes y productos requeridos por
el-la Supervisor-a del contrato y el-la Subdirector-a para la Vejez, utilizando para
ello los formatos institucionales oficiales, así como atender, tramitar y dar respuesta
oportuna a las solicitudes de las y los ciudadanos y entes de control, teniendo en
cuenta los lineamientos y términos establecidos.11. Participar en las reuniones y diferentes actividades que programe la Alcaldía Local,
la Secretaría Distrital de Integración Social - Subdirección para la Vejez y la
Subdireccion Local
12. Las demás inherentes a su obligaciones contractuales y que se requieran para el
cabal cumplimiento del contrato.</t>
  </si>
  <si>
    <t>Profesional en: Psicología, Trabajo social, ciencias sociales,
humanas, administrativas, económicas, de la salud, políticas, así
como las ingenierías. Más de doce (12) meses de experiencia profesional</t>
  </si>
  <si>
    <t>JENNY CAROLINA GIRON CUERVO CEDIDO A LUISA FERNANDA SALAZAR JIMENEZ (CC:53122277)</t>
  </si>
  <si>
    <t>“Prestar los servicios
profesionales para apoyar la formulación, gestión y seguimiento de las actividades
enfocadas a promover el desarrollo rural sostenible en la localidad de Sumapaz”</t>
  </si>
  <si>
    <t>Ingeniero Agronómico, Ingeniero Agroindustrial, Ingeniero Agrícola o
Ingeniero Agropecuario, con tarjeta profesional vigente (cuando
aplique) Más de tres (3) años de experiencia profesional certificada</t>
  </si>
  <si>
    <t>1. Apoyar con el suministro de información en materia de desarrollo rural requerida
para la formulación, evaluación y seguimiento de los proyectos de inversión de
conformidad al Plan de Desarrollo Local.
2. Apoyar la supervisión de contratos y convenios que le sean designados por el/la
Alcalde (sa) Local, conforme con lo establecido en el Manual de Supervisión e
Interventoría de la Secretaria Distrital de Gobierno.
3. Asistir y concertar reuniones o actividades con entidades locales, distritales,
nacionales y organizaciones ambientales y sociales para tratar temas
relacionados con el medio ambiente y el desarrollo sostenible.
4. Asistir a las reuniones a las que sea citado o designado, para la atención de los
asuntos relacionados con el objeto contractual.
5. Presentar informe mensual de las actividades realizadas en cumplimiento de las
obligaciones pactadas.
6. Entregar, mensualmente, el archivo de los documentos suscritos que haya
generado en cumplimiento del objeto y obligaciones contractuales.
7. Entregar de manera mensual la información documental (Estudios previos, anexo
técnico, estudios de mercado y demás que correspondan) de los procesos o
proyectos asignados por el despacho.
8.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
9. Las demás que demande la administración local que corresponda a la naturaleza
del contrato y que sean necesarias para la consecución del fin del objeto
contractual.</t>
  </si>
  <si>
    <t>CPS-192-2020</t>
  </si>
  <si>
    <t>FDLS-CD-195-2020</t>
  </si>
  <si>
    <t>FDLS-CD-196-2020</t>
  </si>
  <si>
    <t>CPS-193-2020</t>
  </si>
  <si>
    <t>“Prestar los servicios
de apoyo a la gestión documental de la Alcaldía Local en la implementación de
los procesos de clasificación, ordenación, selección natural, foliación,
identificación, levantamiento de inventarios, almacenamiento y aplicación de
protocolos de eliminación y transferencias documentales”</t>
  </si>
  <si>
    <t>727(18 DE AGOSTO DE 2020)</t>
  </si>
  <si>
    <t>Título de Bachiller.Tres (03) años y un mes de experiencia específica relacionada
con la organización de archivos, digitalización, manejo de
documentos, aplicación de tablas de retención y valoración
documental y manejo y construcción de bases de datos.</t>
  </si>
  <si>
    <t>1. Recibir la documentación a intervenir, verificando mediante punteo cajas
y carpetas entregadas para el proceso técnico.
2. Realizar la intervención de 8 metros lineales de la documentación,
aplicando la metodología prevista para la organización mediante la
clasificación de la misma de acuerdo con los principios archivísticos de
procedencia y orden original, depuración, limpieza, retiro de material
metálico, identificación de material afectado por biodeterioro, revisión,
foliación, identificación de las unidades documentales y cajas,
almacenamiento respectivo de la documentación producida por la
dependencia y elaboración del inventario documental en el formato
establecido por la Dirección Administrativa de la SDG.
3. Elaborar el plan de trabajo en conjunto con el supervisor del contrato
pactando según lo establecido en los planes de acción de la
dependencia una meta adecuada a las necesidades de la entidad y
garantizando que el proceso se cumpla de manera idónea.
4. Presentar informes mensuales de avance en el que se describa la
totalidad de la documentación intervenida, los procesos efectuados, el
resultado acumulado y el faltante para cumplir la meta.
5. Las demás obligaciones que sean asignadas por la Líder de Gestión
Documental y de acuerdo con el objeto del contrato.</t>
  </si>
  <si>
    <t>“Prestar los servicios
profesionales jurídicos para apoyar los asuntos legales, contractuales y pos-
contractuales de la alcaldía local de Sumapaz”.</t>
  </si>
  <si>
    <t>734(18 DE AGOSTO DE 2020)</t>
  </si>
  <si>
    <t>Título profesional en Derecho. con tarjeta profesional vigente.Mas de tres (3) años de experiencia profesional certificada</t>
  </si>
  <si>
    <t>1. Asistir a la Alcaldía local en temas de planeación, ejecución, evaluación y
control sobre los procesos de contratación que se adelantan por la entidad
de los proyectos de inversión, así como las declaratorias de incumplimiento
y los demás asuntos que le sean designados con conocimiento y aplicación
de los principios que regulan la contratación estatal y la función
administrativa, contemplados en la constitución y la ley.
2. Elaborar o conceptuar sobre la juridicidad de los proyectos de actos
administrativos sometidos a su consideración que la Alcaldía Local y el
Fondo de Desarrollo deban expedir.
3. Apoyar a la Alcaldia Local en la definición del monto y cubrimiento de
riesgos de la póliza única de cumplimiento exigida en la Ley, para garantizar
la ejecución de los contratos.
4. Rendir los informes de gestión que le sean requeridos por el superior
inmediato y/o los entes de control.
5. Realizar la publicación y/o seguimiento de las publicaciones de los
documentos que se requieren dentro de los procesos de contratación que le
sean asignados.
6. Apoyar a la a la Administración Local en la elaboración y revisión de
informes, cuentas de cobro, adiciones, prórrogas, suspensiones, contratos y
demás documentos jurídicos.
7. Dar respuesta a los requerimientos que efectúen las diferentes entidades y
organismos de control. para la consecución del fin del objeto contractual.
8. Brindar apoyo a los profesionales de planeación en el proceso de
elaboración de estudios previos.
9. Asistir a las reuniones, comités de contratación, capacitaciones, comités de
seguimiento a la ejecución contractual entre otros y hacer partes de los
comités que delegue el alcalde.
10. Dar trámite a las solicitudes presentadas por los supervisores, interventores
y contratistas respecto de la ejecución contractual y realizar los
requerimientos a los que haya lugar.
11. Entregar al apoyo a la supervisión y al promotor de calidad el cuadro de
reporte mensual (según modelo) de las modificaciones contractuales
realizadas en el periodo a los procesos asignados, evidenciando el
cumplimiento a la norma en lo referente a los términos de publicidad de
dichas modificaciones.
12. Las demás que sean inherentes al cumplimiento del objeto contractual y/o
que le sean asignadas por el Alcalde Local.</t>
  </si>
  <si>
    <t>701(03 DE AGOSTO DE 2020)</t>
  </si>
  <si>
    <t xml:space="preserve">Título Técnico en Contabilidad y Sistemas, Gestión Administrativa,
Procesos Administrativos, Procesos Financieros, en Administración de
Empresas, Gestión Empresarial o Procesos Empresariales.Mas de tres (3) años de experiencia laboral certificada. </t>
  </si>
  <si>
    <t>700(3 DE AGOSTO DE 2020)</t>
  </si>
  <si>
    <t>3-3-1-15-07-45-1375-001</t>
  </si>
  <si>
    <t>CPS-194-2020</t>
  </si>
  <si>
    <t>CPS-195-2020</t>
  </si>
  <si>
    <t>FDLS-CD-198-2020</t>
  </si>
  <si>
    <t>FDLS-CD-199-2020</t>
  </si>
  <si>
    <t>CPS-196-2020</t>
  </si>
  <si>
    <t>Prestar los servicios
de apoyo a la gestión documental de la Alcaldía Local en la implementación de
los procesos de clasificación, ordenación, selección natural, foliación,
identificación, levantamiento de inventarios, almacenamiento y aplicación de
protocolos de eliminación y transferencias documentales</t>
  </si>
  <si>
    <t>725(18 DE AGOSTO DE 2020)</t>
  </si>
  <si>
    <t>1.Recibir la documentación a intervenir, verificando mediante punteo cajas
y carpetas entregadas para el proceso técnico.
2. Realizar la intervención de 8 metros lineales de la documentación,
aplicando la metodología prevista para la organización mediante la
clasificación de la misma de acuerdo con los principios archivísticos de
procedencia y orden original, depuración, limpieza, retiro de material
metálico, identificación de material afectado por biodeterioro, revisión,
foliación, identificación de las unidades documentales y cajas,
almacenamiento respectivo de la documentación producida por la
dependencia y elaboración del inventario documental en el formato
establecido por la Dirección Administrativa de la SDG.
3. Elaborar el plan de trabajo en conjunto con el supervisor del contrato
pactando según lo establecido en los planes de acción de la
dependencia una meta adecuada a las necesidades de la entidad y
garantizando que el proceso se cumpla de manera idónea.
4. Presentar informes mensuales de avance en el que se describa la
totalidad de la documentación intervenida, los procesos efectuados, el
resultado acumulado y el faltante para cumplir la meta.
5. Las demás obligaciones que sean asignadas por la Líder de Gestión
Documental y de acuerdo con el objeto del contrato.</t>
  </si>
  <si>
    <t>FDLS-CD-200-2020</t>
  </si>
  <si>
    <t>CPS-197-2020</t>
  </si>
  <si>
    <t>CPS-198-2020</t>
  </si>
  <si>
    <t>FDLS-CD-201-2020</t>
  </si>
  <si>
    <t>FDLS-CD-202-2020</t>
  </si>
  <si>
    <t>CPS-199-2020</t>
  </si>
  <si>
    <t>714(12 DE AGOSTO)</t>
  </si>
  <si>
    <t>754(20 DE AGOSTO DE 2020)</t>
  </si>
  <si>
    <t>CPS-200-2020</t>
  </si>
  <si>
    <t>FDLS-CD-204-2020</t>
  </si>
  <si>
    <t>CPS-201-2020</t>
  </si>
  <si>
    <t>FDLS-CD-205-2020</t>
  </si>
  <si>
    <t>CPS-202-2020</t>
  </si>
  <si>
    <t>FDLS-CD-206-2020</t>
  </si>
  <si>
    <t>CPS-203-2020</t>
  </si>
  <si>
    <t>FDLS-CD-207-2020</t>
  </si>
  <si>
    <t>CPS-204-2020</t>
  </si>
  <si>
    <t>LUIS EDUARDO VILLEGAS GIL</t>
  </si>
  <si>
    <t>FDLS-CD-208-2020</t>
  </si>
  <si>
    <t>CPS-205-2020</t>
  </si>
  <si>
    <t>ANGELICA MARIA VEGA CARREÑO</t>
  </si>
  <si>
    <t>FDLS-CD-209-2020</t>
  </si>
  <si>
    <t>CPS-206-2020</t>
  </si>
  <si>
    <t>781(20 DE AGOSTO DE 2020)</t>
  </si>
  <si>
    <t>776(20 DE AGOSTO DE 2020)</t>
  </si>
  <si>
    <t>775(20 DE AGOSTO DE 2020)</t>
  </si>
  <si>
    <t>786 (20 DE AGOSTO DE 2020)</t>
  </si>
  <si>
    <t>789(20 DE AGOSTO DE 2020)</t>
  </si>
  <si>
    <t>ARLEIDY YURANI RIVEROS GARZON</t>
  </si>
  <si>
    <t>771(20 DE AGOSTO DE 2020)</t>
  </si>
  <si>
    <t>788 (20 DE AGOSTO DE 2020)</t>
  </si>
  <si>
    <t>787(20 DE AGOSTO DE 2020)</t>
  </si>
  <si>
    <t>FDLS-203-2020</t>
  </si>
  <si>
    <t>ANDREI ESTEBAN VARGAS BENITEZ</t>
  </si>
  <si>
    <t>FDLS-CD-210-2020  (FDSL-201-2020)</t>
  </si>
  <si>
    <t>CPS-207-2020</t>
  </si>
  <si>
    <t>FDLS-CD-218-2020</t>
  </si>
  <si>
    <t>CPS-215-2020</t>
  </si>
  <si>
    <t>FDLS-CD-217-2020</t>
  </si>
  <si>
    <t>CPS-214-2020</t>
  </si>
  <si>
    <t>FDLS-CD-214-2020</t>
  </si>
  <si>
    <t>CPS-211-2020</t>
  </si>
  <si>
    <t>FDLS-CD-213-2020</t>
  </si>
  <si>
    <t>CPS-210-2020</t>
  </si>
  <si>
    <t>FDLS-CD-212-2020</t>
  </si>
  <si>
    <t>CPS-209-2020</t>
  </si>
  <si>
    <t>Prestar los servicios
profesionales jurídicos para apoyar los asuntos legales, contractuales y pos-
contractuales de la alcaldía local de Sumapaz</t>
  </si>
  <si>
    <t>723 (18 DE AGOSTO DE 2020)</t>
  </si>
  <si>
    <t xml:space="preserve">1. Asistir a la Alcaldía local en temas de planeación, ejecución, evaluación y control
sobre los procesos de contratación que se adelantan por la entidad de los
proyectos de inversión, así como las declaratorias de incumplimiento y los demás
asuntos que le sean designados con conocimiento y aplicación de los principios
que regulan la contratación estatal y la función administrativa, contemplados en
la constitución y la ley.
2. Elaborar o conceptuar sobre la juridicidad de los proyectos de actos
administrativos sometidos a su consideración que la Alcaldía Local y el Fondo de
Desarrollo deban expedir.
3. Apoyar a la Alcaldia Local en la definición del monto y cubrimiento de riesgos de
la póliza única de cumplimiento exigida en la Ley, para garantizar la ejecución de
los contratos.
4. Rendir los informes de gestión que le sean requeridos por el superior inmediato
y/o los entes de control.
5. Realizar la publicación y/o seguimiento de las publicaciones de los documentos
que se requieren dentro de los procesos de contratación que le sean asignados. 6. Apoyar a la a la Administración Local en la elaboración y revisión de informes,
cuentas de cobro, adiciones, prórrogas, suspensiones, contratos y demás docu-
mentos jurídicos.
7. Dar respuesta a los requerimientos que efectúen las diferentes entidades y orga-
nismos de control. para la consecución del fin del objeto contractual.
8. Brindar apoyo a los profesionales de planeación en el proceso de elaboración de
estudios previos.
9. Asistir a las reuniones, comités de contratación, capacitaciones, comités de se-
guimiento a la ejecución contractual entre otros y hacer partes de los comités
que delegue el alcalde.
10.Dar trámite a las solicitudes presentadas por los supervisores, interventores y
contratistas respecto de la ejecución contractual y realizar los requerimientos a
los que haya lugar.
11.Entregar al apoyo a la supervisión y al promotor de calidad el cuadro de reporte
mensual (según modelo) de las modificaciones contractuales realizadas en el pe-
riodo a los procesos asignados, evidenciando el cumplimiento a la norma en lo
referente a los términos de publicidad de dichas modificaciones.
12.Las demás que sean inherentes al cumplimiento del objeto contractual y/o que le
sean asignadas por el Alcalde Local. </t>
  </si>
  <si>
    <t>Título profesional en Derecho. con tarjeta profesional vigente. Mas de tres (3) años de experiencia profesional certificada</t>
  </si>
  <si>
    <t>Prestar los servicios
profesionales para apoyar la formulación, gestión y seguimiento de los Proyectos de
Inversión de la Alcaldía Local de Sumapaz que le sean asignados</t>
  </si>
  <si>
    <t>Prestar los servicios
profesionales como Abogado (a) de apoyo al Área de Gestión Policiva-Jurídica
de Sumapaz</t>
  </si>
  <si>
    <t>FDLS-197-2020</t>
  </si>
  <si>
    <t>796(21 DE AGOSTO DE 2020)</t>
  </si>
  <si>
    <t>1. Apoyar la inspección y vigilancia de las actividades económicas, medioambientales,
de salubridad, seguridad y vigilancia en la Localidad de Sumapaz, de acuerdo con la
articulación entre el área de Gestión Policiva-jurídica y las corregidurías.
2. Conceptuar y evaluar en asuntos de competencia del Área de Gestión Policiva-
Jurídica de Sumapaz, de acuerdo con las pautas y lineamientos de la Alcaldía Local
y de la Secretaría Distrital de Gobierno.
3. Organizar, articular y participar en reuniones y comités conforme a las instrucciones
y delegaciones del Alcalde Local y el área Policiva Jurídica de Sumapaz.
4. Elaborar y rendir informes requeridos por las autoridades e instancias competentes,
o por el Alcalde Local.
5. Manejar el aplicativo de gestión documental de la entidad (ORFEO), realizando el
seguimiento, trámite y depuración a la correspondencia que le sea asignada y, en
coordinación con las corregidurías, realizar el seguimiento de las actuaciones
policivas en el aplicativo institucional. 6. Tramitar y proyectar la respuesta a Acciones de Tutela, Derechos de Petición,
Proposiciones y demás requerimientos sobre asuntos que deba conocer la Alcaldía
Local y el Área de Gestión Policiva Jurídica Sumapaz.
7. Apoyar, participar, asistir, colaborar y proponer, mecanismos tendientes a fortalecer
y divulgar las normas de convivencia y seguridad ciudadana que sean de
competencia del Alcalde Local.
8. Apoyar la Secretaría Técnica del Consejo Local de Seguridad, asistir al Comité Civil
de Convivencia y participar en las reuniones programadas por el Área de Gestión
Policiva Jurídica de Sumapaz y a las que sean delegadas por el Alcalde Local.
9. Apoyar el cumplimiento a lo establecido en el Plan Anual de Gestión, a través de las
actividades programadas en el respectivo plan.
10. Las demás que le sean asignadas o delegadas y que correspondan a la naturaleza
del contrato.</t>
  </si>
  <si>
    <t>Título profesional en Derecho. con tarjeta profesional vigente. Mas de tres (3) años de experiencia profesional.</t>
  </si>
  <si>
    <t>Prestar los servicios
profesionales para apoyar al Área de Desarrollo Local, en los temas
contractuales y pos-contractuales de la alcaldía local de Sumapaz</t>
  </si>
  <si>
    <t>805(21 DE AGOSTO DE 2020)</t>
  </si>
  <si>
    <t xml:space="preserve">1. Asistir a la Alcaldía local en temas de planeación, ejecución, evaluación y control
sobre los procesos de contratación que se adelantan por la entidad de los pro-
yectos de inversión, asícomo de los gastos de funcionamiento.
2. Brindar apoyo en la elaboración de los actos administrativos que la Alcaldía Local
y el Fondo de Desarrollo deban expedir.
3. Apoyar a la Alcaldia Local en la definición del monto y cubrimiento de riesgos de
la pó
liza única de cumplimiento exigida en la Ley, para garantizar la ejecución de
los contratos.
4. Rendir los informes de gestión que le sean requeridos por el superior inmediato
y/o los entes de control.
5. Realizar la publicación y/o seguimiento de las publicaciones de los documentos
que se requieren dentro de los procesos de contratación que le sean asignados.
6. Apoyar a la Administración Local en la elaboración y revisión de informes, cuen-
tas de cobro, adiciones, prórrogas, suspensiones, contratos y demás documen-
tos jurídicos.
7. Apoyar las respuesta a los requerimientos que efectúen las diferentes entidades
y organismos de control. 8. Brindar apoyo a los profesionales de planeación en el proceso de elaboración de
estudios previos.
9. Asistir a las reuniones, comités de contratación, capacitaciones, comités de se-
guimiento a la ejecución contractual entre otros y hacer partes de los comités
que delegue el alcalde.
10.Apoyar en el trámite de las solicitudes presentadas por los supervisores, inter-
ventores y contratistas respecto de la ejecución contractual y realizar los reque-
rimientos a los que haya lugar.
11.Entregar al apoyo a la supervisión y al promotor de calidad el cuadro de reporte
mensual (según modelo) de las modificaciones contractuales realizadas en el pe-
riodo a los procesos asignados, evidenciando el cumplimiento a la norma en lo
referente a los términos de publicidad de dichas modificaciones.
12.Las demás que sean inherentes al cumplimiento del objeto contractual y/o que le
sean asignadas por el Alcalde Local. </t>
  </si>
  <si>
    <t xml:space="preserve">Título profesional en Derecho. con tarjeta profesional vigente. Sin experiencia </t>
  </si>
  <si>
    <t>Prestar los servicios
profesionales especializados para realizar la formulación, evaluación, seguimiento y
control de proyectos de inversión del Fondo de Desarrollo Local de Sumapaz</t>
  </si>
  <si>
    <t>804(21 DE AGOSTO DE 2020)</t>
  </si>
  <si>
    <t xml:space="preserve">1. Realizar la formulación de los proyectos de inversión que le sean designados,
incluyendo la actualización de DTS, elaboración de estudio de mercado, aná
lisis
del sector, elaboración de anexos técnicos, estudios previos, respuesta a pliegos
de condiciones y calificación de propuestas.
2. Realizar el apoyo a la supervisión de los contratos que se le asignen, dando
cumplimiento a la Ley 1474 de 2011 y demás normatividad existente vigente
aplicable.
3. Asistir y representar a la Administración Local en los espacios de participación
para la discusión y formulación de los Programas de Desarrollo con Enfoque
Territorial PDET para la localidad y demás que le sean designados.
4. Asistir a las reuniones, comités de contratación, capacitaciones, comités de
seguimiento entre otros y hacer parte de los comités que le delegue el Alcalde
Local o quien haga sus veces.
5. Dar respuesta de forma y de fondo cuando se requiera a las diferentes solicitudes,
derechos de petición y requerimientos en los tiempos establecidos por la Ley
realizados por los diferentes órganos de control y comunidad en general.
6. Realizar, cuando se requiera, el seguimiento y ejecutar los planes de
mejoramiento derivados de auditorias internas y externas, hallazgos ́
administrativos y/o fiscales, con sus respectivos reportes, así como adelantar
oportunamente las actuaciones administrativas que correspondan.
7. Realizar la programación de PAC de los contratos que le sean designados dando
cumplimiento al Manual de Procesos y Procedimientos para tal fin. 8. Entregar de manera mensual la información documental (Estudios previos, anexo
técnico, estudios de mercado y demás que correspondan) de los procesos o
proyectos asignados por el despacho.
9. Entregar al apoyo a la supervisión y al promotor de calidad el cuadro de reporte
mensual (según modelo) de las modificaciones contractuales realizadas en el
periodo a los procesos asignados, evidenciando el cumplimiento a la norma en lo
referente a los términos de publicidad de dichas modificaciones.
10. Las demás que demande la administración local que corresponda a la naturaleza
del contrato y que sean necesarias para la consecución del fin del objeto
contractual. </t>
  </si>
  <si>
    <t xml:space="preserve">Profesional en Ciencias Políticas y Relaciones Internacionales o
Administración pública o ingenieria industrial  Con tarjeta profesional vigente.
Especializacion(Es): Gobierno y Gestión Pública Territorial Mas de (3) años de experiencia profesional relacionada con las
obligaciones contractuales. </t>
  </si>
  <si>
    <t>Prestar sus servicios
profesionales al Área Gestión de Desarrollo local, para realiza la formulación y
seguimiento a los diferentes procesos relacionados con la infraestructura de la localidad
de sumapaz</t>
  </si>
  <si>
    <t>800(21 DE AGOSTO DE 2020)</t>
  </si>
  <si>
    <t xml:space="preserve">1. Realizar la formulación de los proyectos relacionados con los componentes del Proyecto
1364 y los demás que le sean designados, incluyendo la actualización de DTS, elabora-
ción de estudio de mercado, aná
lisis del sector, elaboración de anexos técnicos, estudios
previos, respuesta a pliegos de condiciones, verificación y evaluación de propuestas,
2. Realizar el seguimiento y acompañamiento técnico a todos los componentes derivados del
proyecto de inversión.
3. Asistir a las reuniones, comités de contratación, capacitaciones, comités de seguimiento
entre otros y hacer parte de los comités que le delegue el Alcalde Local.
4. Dar respuesta de forma y de fondo a las solicitudes asignadas y emitir los conceptos téc-
nicos de infraestructura/obras que sean requeridos por la Administración Local, entes de
control y comunidad en general en los tiempos establecidos por la Ley.
5. Realizar el apoyo a la supervisión de los contratos que se le asignen, dando cumplimiento
a la Ley 1474 de 2011 y demás normatividad existente vigente aplicable.
6. Realizar la programación de PAC de los contratos que le sean designados dando cumpli-
miento al Manual de Procesos y Procedimientos para tal fin.
7. Realizar (cuando se requiera) el seguimiento y ejecutar los planes de mejoramiento deri-
vados de auditorias internas y ext ́ ernas, hallazgos administrativos y/o fiscales, con sus
respectivos reportes, así como adelantar oportunamente las actuaciones administrativas
que correspondan.
8. Realizar el seguimiento a la estabilidad de las obras contratadas y/o recibidas por el FDL
Sumapaz cuyas pólizas estén vigentes, en cumplimiento a la ley 80 de 1993, que trata de
los Derechos y Deberes de las Entidades Estatales para el desarrollo local de Sumapaz. 9. Presentar al supervisor un informe mensual de actividades realizadas en el periodo, junto
con los correspondientes soportes en medio magné
tico (CD) cuando aplique. Una vez fi-
nalice el plazo de ejecución del contrato deberá realizar entrega en CD de toda la infor-
mación, archivos, entre otros documentos que se hubieran generado durante la ejecución
del contrato.
10. Entregar al apoyo a la supervisión y al promotor de calidad el cuadro de reporte mensual
(según modelo) de las modificaciones contractuales realizadas en el periodo a los proce-
sos asignados, evidenciando el cumplimiento a la norma en lo referente a los términos de
publicidad de dichas modificaciones.
11. Las demás que demande la administración local que corresponda a la naturaleza del con-
trato y que sean necesarias para la consecución del fin del objeto contractual. </t>
  </si>
  <si>
    <t>Profesional en Ingenieria ́ Civil, conTarjeta profesional vigente.
Mas de tres (3) años de experiencia profesional.</t>
  </si>
  <si>
    <t>“Prestar los servicios como
Auxiliar administrativo para el Área de Gestión de Desarrollo Local de la Alcaldía Local
de Sumapaz</t>
  </si>
  <si>
    <t>799(21 DE AGOSTO DE 2020)</t>
  </si>
  <si>
    <t>1. Apoyar la obtención de soportes, para el proceso de elaboración de
conciliaciones en los módulos de inventarios y contabilidad, del aplicativo
utilizado para tal fin, tanto de los usuarios de la entidad como de las demás
entidades externas, a fin de dejar evidencias escritas firmadas por los
responsables.
2. Apoyar la realización del inventario y su actualización, de los bienes muebles e
inmuebles propiedad del Fondo de Desarrollo Local de Sumapaz y de los que
fuere responsable.
3. Apoyar al responsable del almacén para mantener el control exacto de las
existencias en el almacén del Fondo de Desarrollo local, de acuerdo con los
métodos, procedimientos y mecanismos de registro adoptados.
4. Apoyar al almacenista en el proceso de diligenciar correctamente los
comprobantes de ingreso y salida de bienes del almacén del Fondo de
Desarrollo, de acuerdo con los soportes correspondientes.
5. Apoyar en la atención y despacho de los requerimientos de elementos que
hagan las diferentes dependencias, conforme a los procedimientos establecidos 6. Apoyar la preparación de los informes que requieran los órganos de control y
demás entidades de orden estatal.
7.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8. Las demás que demande la administración local que corresponda a la
naturaleza del contrato y que sean necesarias para la consecución del fin del
objeto contractual.</t>
  </si>
  <si>
    <t>Título de Bachiller A Mas de tres (3) años de experiencia</t>
  </si>
  <si>
    <t>Prestar los servicios
técnicos de apoyo administrativo en el área de Gestión de Desarrollo Local de
la Alcaldía Local de Sumapaz</t>
  </si>
  <si>
    <t>801(21 DE AGOSTO DE 2020)</t>
  </si>
  <si>
    <t xml:space="preserve">1. Brindar su apoyo técnico y administrativo en las actividades que se desarrollan
en el Área de Gestión de Desarrollo Local.
2. Manejar y mantener actualizado el aplicativo de correspondencia ORFEO y el co-
rreo institucional, realizando la distribución y el seguimiento de entradas y sali-
das, de acuerdo a las instrucciones recibidas.
3. Apoyar la revisión técnica, administrativa y documental de los informes producto
de los contratos suscritos entre el FDLS y particulares, así como su seguimiento
y programación pagos.
4. Elaborar y alimentar de manera periódica una matriz que contenga la información
actualizada de los contratos de los proyectos que se manejan en el área, tales
como modificaciones, pagos, informes, estado actual, entre otros.
5. Recopilar la información requerida y proyectar las respuesta a los derechos de
petición y demás requerimientos de la comunidad y de otras entidades que sean
asignados al área.
6. Apoyar a los profesionales del área, en la asistencia a comités, mesas de trabajo,
comisiones, consejos y reuniones que sean convocados, elaborando las respec-
tivas actas y los documentos que se requieran.
7. Las demás que demande la administración local que correspondan a la natura-
leza del contrato y que sean necesarias para la consecución del fin del objeto
contractual.
</t>
  </si>
  <si>
    <t xml:space="preserve">Técnico Profesional en Contabilidad. Mas de tres (3) años de experiencia laboral certificada
</t>
  </si>
  <si>
    <t>815(23 DE AGOSTO DE 2020)</t>
  </si>
  <si>
    <t>FDLS-CD-222-2020</t>
  </si>
  <si>
    <t>CPS-219-2020</t>
  </si>
  <si>
    <t>Prestar sus servicios
profesionales de apoyo al Área de Gestión de Desarrollo Local en los temas contables y
presupuestales del fondo de desarrollo local de Sumapaz</t>
  </si>
  <si>
    <t>Prestar los servicios como Auxiliar administrativo para el Área de Gestión de Desarrollo Local de la Alcaldía Local de Sumapaz</t>
  </si>
  <si>
    <t>726 (18 DE AGOSTO DE 2020)</t>
  </si>
  <si>
    <t xml:space="preserve">Prestar los servicios profesionales al Área de Gestión de Desarrollo Local, en los procesos administrativos y operativos para dar cumplimiento al Plan de Desarrollo Local </t>
  </si>
  <si>
    <t>705(DE 12 AGOSTO DE 2020</t>
  </si>
  <si>
    <t>713(12 DE AGOSTO 2020)</t>
  </si>
  <si>
    <t>1. Apoyar al despacho del Alcalde, en la presentación de informes, respuesta a soli-
citudes, análisis, elaboración y seguimiento de la información o documentación so-
licitada por los entes de control, entidades públicas y/o privadas, de conformidad
con la normatividad existente para la materia y dentro de los plazos y términos es-
tablecidos por la misma.
2. Apoyar al despacho del Alcalde, en las diferentes etapas de los procesos adminis-
trativos y operativos propios de la ejecución de los procesos adelantados para dar
cumplimiento al plan de Desarrollo Local.
3. Realizar el análisis de los Estudios Previos y liquidaciones, que por competencia
el ordenador del gasto le asigne, garantizando la correcta aplicación de normas y
procedimientos técnicos, administrativos y legales vigentes.
4. Apoyar el proceso de gestión contractual en el seguimiento y actualización del
Plan Anual de Adquisiciones.
5. Apoyar al despacho del Alcalde Local en los procesos precontractuales, contractua-
les y post contractuales que le sean asignados con conocimiento y aplicación de
los principios que regulan la contratación estatal y la función administrativa con-
templados en la Constitución Política y en la Ley.
6. Aportar la información necesaria referente a los planes de mejoramiento, rendi-
ción de cuentas de los diferentes entes de control, así como la participación y
asistencia en los requerimientos de cada uno de estos entes.
7. Proyectar los actos administrativos de trámite o de fondo, que requieran cualquiera de las áreas de la Alcaldía Local de Sumapaz y/o el Despacho del Alcalde Lo-
cal.
8. Realizar el análisis de las respuestas de la información o documentación solicita-
da por los diferentes órganos de control, entidades públicas/privadas y comunidad
en general que requieren la firma del Alcalde Local, información que debe cumplir
con la normatividad vigente aplicable.
9. Apoyar al despacho del Alcalde Local en la revisión de cuentas por pagar, segui-
miento de informes y correcto pago de los mismos.
10.Asistir a las reuniones de comités de contratación, comités de seguimiento a la
ejecución contractual, capacitaciones entre otros que le designe el despacho del
Alcalde Local.
11.Emitir concepto respecto de los asuntos que le sean designados y adelantar los
trámites necesarios a que haya lugar.
12.Realizar el seguimiento a los derechos de petición.
13.Las demás que demande la administración local que corresponda a la naturaleza
del contrato y que sean necesarias para la consecución del fin del objeto contrac-
tual.</t>
  </si>
  <si>
    <t>Título profesional en Derecho. Sin experiencia profesional</t>
  </si>
  <si>
    <t>FDLS-CD-186-2020.</t>
  </si>
  <si>
    <t>1. Apoyar técnica y administrativamente al Área de Gestión de Desarrollo Local para
los temas de infraestructura y los demás que se asignen.
2. Manejar el aplicativo de gestión documental de la entidad (ORFEO), realizando el
seguimiento de la correspondencia, manteniéndolo actualizado en forma diaria, así
como también revisión de los correos institucionales.
3. Elaborar, alimentar y actualizar de manera periódica una matriz que contenga la in-
formación, modificaciones, entre otros, de los contratos que se deriven del área de
Gestión de Desarrollo Local para los temas de infraestructura y los demás que se
asignen.
4. Realizar el proceso de gestión documental en la revisión técnica y administrativa de
los informes producto de los contratos suscritos entre el FDLS y particulares, el
apoyo será en la revisión técnica documental, foliación, programación en el PAC,
radicación y seguimiento al mismo.
5. Realizar el acopio de la información requerida para la respuesta a los derechos de
petición y demás requerimientos de la comunidad y de las diferentes entidades, así
como también apoyar la elaboración de informes que le sean solicitados.
6. Las demás que demande la administración local que corresponda a la naturaleza
del contrato y que sean necesarias para la consecución del fin del objeto contrac-
tual.</t>
  </si>
  <si>
    <t>Título de Bachiller Mas de tres (3) años de experiencia laboral certificada</t>
  </si>
  <si>
    <t>Prestar los servicios como
Auxiliar administrativo para el área de Gestión de Desarrollo Local, en los temas de
Infraestructura, de la Alcaldía local de Sumapaz</t>
  </si>
  <si>
    <t>708(12 DE AGOSTO 2020)</t>
  </si>
  <si>
    <t>715(12 DE AGOSTO DE 2020)</t>
  </si>
  <si>
    <t>https://community.secop.gov.co/Public/Tendering/OpportunityDetail/Index?noticeUID=CO1.NTC.1086468&amp;isFromPublicArea=True&amp;isModal=False</t>
  </si>
  <si>
    <t>https://community.secop.gov.co/Public/Tendering/OpportunityDetail/Index?noticeUID=CO1.NTC.1086155&amp;isFromPublicArea=True&amp;isModal=False</t>
  </si>
  <si>
    <t>https://community.secop.gov.co/Public/Tendering/OpportunityDetail/Index?noticeUID=CO1.NTC.1086537&amp;isFromPublicArea=True&amp;isModal=False</t>
  </si>
  <si>
    <t>https://community.secop.gov.co/Public/Tendering/OpportunityDetail/Index?noticeUID=CO1.NTC.1086474&amp;isFromPublicArea=True&amp;isModal=False</t>
  </si>
  <si>
    <t>https://community.secop.gov.co/Public/Tendering/OpportunityDetail/Index?noticeUID=CO1.NTC.1087005&amp;isFromPublicArea=True&amp;isModal=False</t>
  </si>
  <si>
    <t>https://community.secop.gov.co/Public/Tendering/OpportunityDetail/Index?noticeUID=CO1.NTC.1102747&amp;isFromPublicArea=True&amp;isModal=False</t>
  </si>
  <si>
    <t>https://community.secop.gov.co/Public/Tendering/OpportunityDetail/Index?noticeUID=CO1.NTC.1092239&amp;isFromPublicArea=True&amp;isModal=False</t>
  </si>
  <si>
    <t>https://community.secop.gov.co/Public/Tendering/OpportunityDetail/Index?noticeUID=CO1.NTC.1092406&amp;isFromPublicArea=True&amp;isModal=False</t>
  </si>
  <si>
    <t>https://community.secop.gov.co/Public/Tendering/OpportunityDetail/Index?noticeUID=CO1.NTC.1088608&amp;isFromPublicArea=True&amp;isModal=False</t>
  </si>
  <si>
    <t>https://community.secop.gov.co/Public/Tendering/OpportunityDetail/Index?noticeUID=CO1.NTC.1094488&amp;isFromPublicArea=True&amp;isModal=False</t>
  </si>
  <si>
    <t>https://community.secop.gov.co/Public/Tendering/OpportunityDetail/Index?noticeUID=CO1.NTC.1101231&amp;isFromPublicArea=True&amp;isModal=False</t>
  </si>
  <si>
    <t>https://community.secop.gov.co/Public/Tendering/OpportunityDetail/Index?noticeUID=CO1.NTC.1115733&amp;isFromPublicArea=True&amp;isModal=False</t>
  </si>
  <si>
    <t>https://community.secop.gov.co/Public/Tendering/OpportunityDetail/Index?noticeUID=CO1.NTC.1115711&amp;isFromPublicArea=True&amp;isModal=False</t>
  </si>
  <si>
    <t>https://community.secop.gov.co/Public/Tendering/OpportunityDetail/Index?noticeUID=CO1.NTC.1146706&amp;isFromPublicArea=True&amp;isModal=False</t>
  </si>
  <si>
    <t>https://community.secop.gov.co/Public/Tendering/ContractNoticePhases/View?PPI=CO1.PPI.6222292&amp;isFromPublicArea=True&amp;isModal=False</t>
  </si>
  <si>
    <t>https://community.secop.gov.co/Public/Tendering/OpportunityDetail/Index?noticeUID=CO1.NTC.1132149&amp;isFromPublicArea=True&amp;isModal=False</t>
  </si>
  <si>
    <t>https://community.secop.gov.co/Public/Tendering/OpportunityDetail/Index?noticeUID=CO1.NTC.1138883&amp;isFromPublicArea=True&amp;isModal=False</t>
  </si>
  <si>
    <t>https://community.secop.gov.co/Public/Tendering/OpportunityDetail/Index?noticeUID=CO1.NTC.1131829&amp;isFromPublicArea=True&amp;isModal=False</t>
  </si>
  <si>
    <t>https://community.secop.gov.co/Public/Tendering/OpportunityDetail/Index?noticeUID=CO1.NTC.1132022&amp;isFromPublicArea=True&amp;isModal=False</t>
  </si>
  <si>
    <t>https://community.secop.gov.co/Public/Tendering/OpportunityDetail/Index?noticeUID=CO1.NTC.1136920&amp;isFromPublicArea=True&amp;isModal=False</t>
  </si>
  <si>
    <t>https://community.secop.gov.co/Public/Tendering/OpportunityDetail/Index?noticeUID=CO1.NTC.1136951&amp;isFromPublicArea=True&amp;isModal=False</t>
  </si>
  <si>
    <t>https://community.secop.gov.co/Public/Tendering/OpportunityDetail/Index?noticeUID=CO1.NTC.1139809&amp;isFromPublicArea=True&amp;isModal=False</t>
  </si>
  <si>
    <t>https://community.secop.gov.co/Public/Tendering/OpportunityDetail/Index?noticeUID=CO1.NTC.1139209&amp;isFromPublicArea=True&amp;isModal=False</t>
  </si>
  <si>
    <t>https://community.secop.gov.co/Public/Tendering/OpportunityDetail/Index?noticeUID=CO1.NTC.1139211&amp;isFromPublicArea=True&amp;isModal=False</t>
  </si>
  <si>
    <t>https://community.secop.gov.co/Public/Tendering/OpportunityDetail/Index?noticeUID=CO1.NTC.1139254&amp;isFromPublicArea=True&amp;isModal=False</t>
  </si>
  <si>
    <t>https://community.secop.gov.co/Public/Tendering/OpportunityDetail/Index?noticeUID=CO1.NTC.1139096&amp;isFromPublicArea=True&amp;isModal=False</t>
  </si>
  <si>
    <t>https://community.secop.gov.co/Public/Tendering/OpportunityDetail/Index?noticeUID=CO1.NTC.1139634&amp;isFromPublicArea=True&amp;isModal=False</t>
  </si>
  <si>
    <t>https://community.secop.gov.co/Public/Tendering/OpportunityDetail/Index?noticeUID=CO1.NTC.1139265&amp;isFromPublicArea=True&amp;isModal=False</t>
  </si>
  <si>
    <t>https://community.secop.gov.co/Public/Tendering/OpportunityDetail/Index?noticeUID=CO1.NTC.1139175&amp;isFromPublicArea=True&amp;isModal=False</t>
  </si>
  <si>
    <t>https://community.secop.gov.co/Public/Tendering/OpportunityDetail/Index?noticeUID=CO1.NTC.1139702&amp;isFromPublicArea=True&amp;isModal=False</t>
  </si>
  <si>
    <t>https://community.secop.gov.co/Public/Tendering/OpportunityDetail/Index?noticeUID=CO1.NTC.1140113&amp;isFromPublicArea=True&amp;isModal=False</t>
  </si>
  <si>
    <t>https://community.secop.gov.co/Public/Tendering/OpportunityDetail/Index?noticeUID=CO1.NTC.1139713&amp;isFromPublicArea=True&amp;isModal=False</t>
  </si>
  <si>
    <t>https://community.secop.gov.co/Public/Tendering/OpportunityDetail/Index?noticeUID=CO1.NTC.1140112&amp;isFromPublicArea=True&amp;isModal=False</t>
  </si>
  <si>
    <t>https://community.secop.gov.co/Public/Tendering/OpportunityDetail/Index?noticeUID=CO1.NTC.1139708&amp;isFromPublicArea=True&amp;isModal=False</t>
  </si>
  <si>
    <t>https://community.secop.gov.co/Public/Tendering/OpportunityDetail/Index?noticeUID=CO1.NTC.1139808&amp;isFromPublicArea=True&amp;isModal=False</t>
  </si>
  <si>
    <t>https://community.secop.gov.co/Public/Tendering/OpportunityDetail/Index?noticeUID=CO1.NTC.1139607&amp;isFromPublicArea=True&amp;isModal=False</t>
  </si>
  <si>
    <t>https://community.secop.gov.co/Public/Tendering/OpportunityDetail/Index?noticeUID=CO1.NTC.1139724&amp;isFromPublicArea=True&amp;isModal=False</t>
  </si>
  <si>
    <t>https://community.secop.gov.co/Public/Tendering/OpportunityDetail/Index?noticeUID=CO1.NTC.1139686&amp;isFromPublicArea=True&amp;isModal=False</t>
  </si>
  <si>
    <t>https://community.secop.gov.co/Public/Tendering/OpportunityDetail/Index?noticeUID=CO1.NTC.1159475&amp;isFromPublicArea=True&amp;isModal=False</t>
  </si>
  <si>
    <t>https://community.secop.gov.co/Public/Tendering/OpportunityDetail/Index?noticeUID=CO1.NTC.1154314&amp;isFromPublicArea=True&amp;isModal=False</t>
  </si>
  <si>
    <t>https://community.secop.gov.co/Public/Tendering/OpportunityDetail/Index?noticeUID=CO1.NTC.1159423&amp;isFromPublicArea=True&amp;isModal=False</t>
  </si>
  <si>
    <t>https://community.secop.gov.co/Public/Tendering/OpportunityDetail/Index?noticeUID=CO1.NTC.1158659&amp;isFromPublicArea=True&amp;isModal=False</t>
  </si>
  <si>
    <t>https://community.secop.gov.co/Public/Tendering/OpportunityDetail/Index?noticeUID=CO1.NTC.1158546&amp;isFromPublicArea=True&amp;isModal=False</t>
  </si>
  <si>
    <t>https://community.secop.gov.co/Public/Tendering/OpportunityDetail/Index?noticeUID=CO1.NTC.1158657&amp;isFromPublicArea=True&amp;isModal=False</t>
  </si>
  <si>
    <t>https://community.secop.gov.co/Public/Tendering/OpportunityDetail/Index?noticeUID=CO1.NTC.1158739&amp;isFromPublicArea=True&amp;isModal=False</t>
  </si>
  <si>
    <t>https://community.secop.gov.co/Public/Tendering/OpportunityDetail/Index?noticeUID=CO1.NTC.1158543&amp;isFromPublicArea=True&amp;isModal=False</t>
  </si>
  <si>
    <t>https://community.secop.gov.co/Public/Tendering/OpportunityDetail/Index?noticeUID=CO1.NTC.1158702&amp;isFromPublicArea=True&amp;isModal=False</t>
  </si>
  <si>
    <t>https://community.secop.gov.co/Public/Tendering/OpportunityDetail/Index?noticeUID=CO1.NTC.1158548&amp;isFromPublicArea=True&amp;isModal=False</t>
  </si>
  <si>
    <t>https://community.secop.gov.co/Public/Tendering/OpportunityDetail/Index?noticeUID=CO1.NTC.1161825&amp;isFromPublicArea=True&amp;isModal=False</t>
  </si>
  <si>
    <t>https://community.secop.gov.co/Public/Tendering/OpportunityDetail/Index?noticeUID=CO1.NTC.1162031&amp;isFromPublicArea=True&amp;isModal=False</t>
  </si>
  <si>
    <t>https://community.secop.gov.co/Public/Tendering/OpportunityDetail/Index?noticeUID=CO1.NTC.1167503&amp;isFromPublicArea=True&amp;isModal=False</t>
  </si>
  <si>
    <t>https://community.secop.gov.co/Public/Tendering/OpportunityDetail/Index?noticeUID=CO1.NTC.1175922&amp;isFromPublicArea=True&amp;isModal=False</t>
  </si>
  <si>
    <t>https://community.secop.gov.co/Public/Tendering/OpportunityDetail/Index?noticeUID=CO1.NTC.1175921&amp;isFromPublicArea=True&amp;isModal=False</t>
  </si>
  <si>
    <t>https://community.secop.gov.co/Public/Tendering/OpportunityDetail/Index?noticeUID=CO1.NTC.1175796&amp;isFromPublicArea=True&amp;isModal=False</t>
  </si>
  <si>
    <t>https://community.secop.gov.co/Public/Tendering/OpportunityDetail/Index?noticeUID=CO1.NTC.1176135&amp;isFromPublicArea=True&amp;isModal=False</t>
  </si>
  <si>
    <t>https://community.secop.gov.co/Public/Tendering/OpportunityDetail/Index?noticeUID=CO1.NTC.1188362&amp;isFromPublicArea=True&amp;isModal=False</t>
  </si>
  <si>
    <t>https://community.secop.gov.co/Public/Tendering/OpportunityDetail/Index?noticeUID=CO1.NTC.1188165&amp;isFromPublicArea=True&amp;isModal=False</t>
  </si>
  <si>
    <t>https://community.secop.gov.co/Public/Tendering/OpportunityDetail/Index?noticeUID=CO1.NTC.1207869&amp;isFromPublicArea=True&amp;isModal=False</t>
  </si>
  <si>
    <t>https://community.secop.gov.co/Public/Tendering/OpportunityDetail/Index?noticeUID=CO1.NTC.1195924&amp;isFromPublicArea=True&amp;isModal=False</t>
  </si>
  <si>
    <t>Prestar los servicios como
Auxiliar administrativo para el área de Parque Automotor</t>
  </si>
  <si>
    <t>Bachiller Mas de tres (3) años de experiencia</t>
  </si>
  <si>
    <t xml:space="preserve">1. Apoyar administrativamente a la dependencia que se encarga de la supervisión
del parque automotor de propiedad del FDLS
2. Llevar estadísticas y controles para el mantenimiento y operación tanto de la
maquinaria pesada como de vehículos livianos entre otros, solicitados por el apoyo
a la supervisión.
3. Apoyar en la elaboración de informes o proyección de respuestas y demás
documentos que le sean indicados por el apoyo a la supervisión.
4. Apoyar al profesional del área del área del Parque automotor propiedad del FDLS
en la solicitud de cotizaciones, elaboración de cuadros de costos y demás
actividades requeridas para la formulación de los proyectos del que fuere
responsable el profesional.
5. Las demás que demande la administración local que corresponda a la naturaleza
del contrato y que sean necesarias para la consecución del fin del objeto
contractual.
6. Presentar informes escritos mensuales de las actividades desarrolladas. </t>
  </si>
  <si>
    <t>696(03 DE AGOSTO DEL 2020)</t>
  </si>
  <si>
    <t xml:space="preserve">Prestar sus servicios profesionales al Almacén del Fondo de Desarrollo Local de Sumapaz. </t>
  </si>
  <si>
    <t>716(12 DE AGOSTO DE 2020)</t>
  </si>
  <si>
    <t>Título profesional en Administración de Empresas, Contaduría Pública o
Contabilidad y Finanzas.
Con tarjeta profesional vigente Dos (2) años de experiencia profesiona</t>
  </si>
  <si>
    <t>1. Realizar el proceso de elaboración de conciliaciones en la obtención de soportes,
confrontación de saldos, tanto del sistema Si Capital en sus módulos de inventarios y
contabilidad, como las demás entidades externas, a fin de dejar evidencias escritas
firmadas por los responsables las áreas tales: contratación, almacén, SIPROJ,
tesorería, acueducto, unidad de rehabilitación de la malla vial, IDU.
2. Apoyar la realización del inventario de los bienes muebles e inmuebles propiedad del
Fondo de Desarrollo Local de Sumapaz y de los que fuere responsable.
3. Prestar el apoyo de enlace con los ingenieros de Si Capital, para lograr agilidad en la
solución de necesidades que se presenten diariamente, guardando los soportes de
las comunicaciones enviadas a Planeación y Sistemas, solicitando soporte técnico. 4. Apoyar la administración local en el control exacto de las existencias en el almacén
del Fondo de Desarrollo local, de acuerdo con los métodos, procedimientos y
mecanismos de registro adoptados.
5. Apoyar al almacenista en el proceso de diligenciar correctamente los comprobantes
de ingreso y salida de bienes del almacén del Fondo de Desarrollo, de acuerdo a los
soportes correspondientes.
6. Apoyar en la atención y despacho de los requerimientos de elementos que hagan las
diferentes dependencias, conforme a los procedimientos establecidos
7. Apoyar en la actualización del inventario de los bienes y elementos que ingresen al
Almacén del Fondo de Desarrollo
8. Realizar el respectivo seguimiento a los contratos de comodato suscritos por la
Alcaldía Local de Sumapaz con las Juntas de Acción comunal
9. Prestar el apoyo necesario para la preparación de los informes que requieran los
órganos de control y demás entidades de orden estatal.
10.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11. Las demás que demande la administración local que corresponda a la naturaleza
del contrato y que sean necesarias para la consecución del fin del objeto
contractual.
12.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t>
  </si>
  <si>
    <t>PRESTAR SUS SERVICIOS PROFESIONALES DE APOYO AL ÁREA DE GESTIÓN DE DESARROLLO
LOCAL DE LA ALCALDÍA LOCAL DE SUMAPAZ</t>
  </si>
  <si>
    <t>Profesional en Administración de Empresas  Sin experiencia</t>
  </si>
  <si>
    <t>1. Apoyar al Área de Gestión de Desarrollo Local de Sumapaz en la recepción y dis-
tribución de correspondencia del área.
2. Apoyar al Área de Gestión de Desarrollo Local en la recepción de cuentas del
PAC y en las tareas auxiliares que se derivan del apoyo a la supervisión de los
contratos asignados al jefe del área de Gestión de Desarrollo Local.
3. Manejar el aplicativo de gestión documental de la entidad (ORFEO), realizando el
seguimiento de correspondencia, manteniéndolo actualizado en forma diaria, así
como también revisión de los correos institucionales.
4. Apoyar al Área de Gestión de Desarrollo Local en el seguimiento, radicación y
distribución de la correspondencia de entrada y salida de conformidad con las
instrucciones recibidas.
5. Adelantar las actividades que se deriven en la gestión documental, de acuerdo
con las normas, manuales, métodos y procedimientos establecidos sobre el par-
ticular. 6. Atender e informar al público y servidores públicos sobre los asuntos y trámites
propios del Área Gestión de Desarrollo Local.
7. Prestar apoyo administrativo a los profesionales del área de planeación en las
actividades que se le asignen.
8. Las demás que le sean asignadas o delegadas y que correspondan a la natura-
leza del objeto.</t>
  </si>
  <si>
    <t xml:space="preserve">Título de Bachiller. Tres (03) años y un mes de experiencia específica
relacionada con la organización de archivos, digitalización,
manejo de documentos, aplicación de tablas de retención y
valoración documental y manejo y construcción de bases de
datos. </t>
  </si>
  <si>
    <t xml:space="preserve">1. Recibir la documentación a intervenir, verificando mediante punteo cajas y carpe-
tas entregadas para el técnico.
2. Realizar la intervención de 8 metros lineales de la documentación, aplicando la
metodología prevista para la organización mediante la clasificación de la misma
de acuerdo con los principios archivísticos de procedencia y orden original, depu-
ración, limpieza, retiro de material metálico, identificación de material afectado
por biodeterioro, revisión, foliación, identificación de las unidades documentales y
cajas, almacenamiento respectivo de la documentación producida por la depen-
dencia y elaboración del inventario documental en el formato establecido por la
Dirección Administrativa de la SDG.
3. Elaborar el plan de trabajo en conjunto con el supervisor del contrato pactando
según lo establecido en los planes de acción de la dependencia una meta ade-
cuada a las necesidades de la entidad y garantizando que el proceso se cumpla
de manera idónea.
4. Presentar informes mensuales de avance en el que se describa la totalidad de la
documentación intervenida, los procesos efectuados, el resultado acumulado y el
faltante para cumplir la meta. 5. Las demás obligaciones que sean asignadas por la Líder de Gestión Documental
y de acuerdo con el objeto del contrato. 
</t>
  </si>
  <si>
    <t>Título de Bachiller Mas de tres (3) años de experiencia</t>
  </si>
  <si>
    <t xml:space="preserve">1. Apoyar la gestión contractual del Fondo de Desarrollo Local en la elaboración y
proyección de documentos tales como actas de reunión, memorandos, oficios,
minutas, derechos de petición, proposiciones, entre otros que le sean designa-
dos.
2. Apoyar la gestión contractual del Fondo de Desarrollo en la organización de los
documentos de todo orden que se generan y que llegan a la dependencia, foliar-
los, escanearlos y archivarlos en el respectivo expediente contractual o carpeta
de gestión correspondiente.
3. Apoyar la gestión contractual del Fondo de Desarrollo, en la atención y suminis-
tro de información a la comunidad, entidades estatales y dependencias de la
administración local, de acuerdo con las autorizaciones dadas por el o la Alcalde
local.
4. Apoyar la gestión contractual del Fondo en la verificación del cumplimiento de los
requisitos legales en los diferentes contratos y/o convenios para el trámite de pa-
go. 5. Apoyar la gestión contractual del Fondo de Desarrollo Local en la publicación
dentro del término legal de los diferentes documentos con ocasión de los eventos
pre contractuales, contractuales y post contractuales.
6. Apoyar la gestión contractual del Fondo de Desarrollo en la elaboración de infor-
mes impresos y electrónicos de SIVICOF de acuerdo con la Resolución regla-
mentaria 19 de julio 8 de 2010.
7. Actualizar y mantener al día la base de datos de la contratación de la Alcaldía
Local de Sumapaz.
8. Manejo de los sistemas relacionados con el área de contratación de la localidad.
9. Presentar al supervisor un informe mensual de actividades realizadas en el pe-
riodo, junto con los correspondientes soportes en medio magnético (CD) cuando
aplique. Una vez finalice el plazo de ejecución del contrato deberá realizar entre-
ga en CD de toda la información, archivos, entre otros documentos que se hubie-
ran generado durante la ejecución del contrato.
10.Entregar al apoyo a la supervisión y al promotor de calidad el cuadro de reporte
mensual (según modelo) de las modificaciones contractuales realizadas en el pe-
riodo a los procesos asignados, evidenciando el cumplimiento a la norma en lo
referente a los términos de publicidad de dichas modificaciones.
11.Las demás que demande la administración local que corresponda a la naturaleza
del contrato y que sean necesarias para la consecución del fin del objeto contrac-
tual. </t>
  </si>
  <si>
    <t>732(18 DE AGOSTO DE 2020)</t>
  </si>
  <si>
    <t>GERMAN HUMBERTO MEDELLIN</t>
  </si>
  <si>
    <t>717(12 DE AGOSTO DE 2020)</t>
  </si>
  <si>
    <t>Prestar los servicios
profesionales especializados para realizar la formulación, evaluación, seguimiento y
control de proyectos de inversión y gastos de funcionamiento del Fondo de Desarrollo
Local de Sumapaz</t>
  </si>
  <si>
    <t>710(12 DE AGOSTO DE 2020)</t>
  </si>
  <si>
    <t xml:space="preserve">Profesional en Administración Pública, Economía, Ingeniería Industrial o
Administración De Empresas;
Especializacion(Es): Gerencia y Administración Financiera, Especialista
en Finanzas Publicas, Finanzas, Administración Pública
Con tarjeta profesional vigente (cuando aplique).  Mas de (3) años de experiencia profesional relacionada con las
obligaciones contractuales. </t>
  </si>
  <si>
    <t xml:space="preserve">1. Realizar la formulación de los componentes de funcionamiento e inversión que le
sean designados, incluyendo la actualización de DTS, elaboración de estudio de
mercado, análisis del sector, elaboración de anexos técnicos, estudios previos,
respuesta a pliegos de condiciones y calificación de propuestas.
2. Realizar el apoyo a la supervisión de los contratos que se le asignen, dando
cumplimiento a la Ley 1474 de 2011 y demás normatividad existente vigente
aplicable.
3. Asistir y representar a la Administración Local en los espacios de participación y
demás que le sean designados.
4. Asistir a las reuniones, comités de contratación, capacitaciones, comités de
seguimiento entre otros y hacer parte de los comités que le delegue el Alcalde
Local.
5. Dar respuesta de forma y de fondo cuando se requiera a las diferentes solicitudes,
derechos de petición y requerimientos en los tiempos establecidos por la Ley
realizados por los diferentes órganos de control y comunidad en general.
6. Realizar (cuando se requiera) el seguimiento y ejecutar los planes de
mejoramiento derivados de auditorías internas y externas, hallazgos
administrativos y/o fiscales, con sus respectivos reportes, así como adelantar
oportunamente las actuaciones administrativas que correspondan.
7. Realizar la programación de PAC de los contratos que le sean designados dando
cumplimiento al Manual de Procesos y Procedimientos para tal fin.  8. Entregar de manera mensual la información documental (Estudios previos, anexo
técnico, estudios de mercado y demás que correspondan) de los procesos o
proyectos asignados por el despacho.
9.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
10. Las demás que demande la administración local que corresponda a la naturaleza
del contrato y que sean necesarias para la consecución del fin del objeto
contractual. </t>
  </si>
  <si>
    <t>Prestar sus servicios
profesionales como administrador de la Red de la Alcaldía Local de Sumapaz y realizar
la actualización de los datos en los diferentes sistemas de información</t>
  </si>
  <si>
    <t>724(18 DE AGOSTODE 2020)</t>
  </si>
  <si>
    <t>Profesionales en Ingeniería de sistemas, electrónica o administración de
sistemas Mayor a tres (03) años en soporte técnico a usuario final en hardware y
software (configuración, diagnóstico y correctivos en hardware, equipos
de impresión y demás dispositivos periféricos</t>
  </si>
  <si>
    <t>1. Velar por el adecuado funcionamiento de la red local, conexión a la WAN de la
Alcaldía y el recurso tecnológico de todas las dependencias de la Alcaldía
(Despacho, Área de Gestión de Desarrollo Local, Junta Administradora Local,
Corregidurías, Área de Gestión Policiva Jurídica Sumapaz) tanto en términos de
Hardware y Software como de su administración y mantenimiento.
2. Realizar el seguimiento y control necesario para lograr la disponibilidad del
servicio y la continuidad de los contratos de mantenimiento preventivo y correctivo
y garantías correspondientes a los equipos de cómputo, impresoras, UPS y
equipos activos de la localidad, de acuerdo con lo estipulado en cada contrato,
según corresponda.
3. Verificar permanentemente la conectividad de la red LAN y WAN desde la
Alcaldía al Nivel Central, para garantizar la prestación del servicio de red y de los
aplicativos.
4. Realizar el apoyo a la supervisión de los contratos que se le asignen, dando
cumplimiento a la Ley 1474 de 2011 y demás normatividad existente vigente
aplicable.
5. Realizar las actividades de apoyo técnico en la elaboración de estudios previos y
de mercado, que le sean designados.
6. Administrar los servicios disponibles en el servidor local y usuarios del directorio
activo de tal forma que se mantengan únicamente los usuarios activos de la
Alcaldía, informando oportunamente a la Dirección de Tecnologías e Información
los cambios de personal (ingresos, retiros o traslados) tanto para usuario en red
como para correo electrónico.
7. Realizar la atención personalizada de las solicitudes de apoyo técnico a los
diferentes usuarios de la Alcaldía Local, dentro del tiempo estipulado con la
eficiencia y eficacia requeridas.  8. Dar conceptos técnicos sobre el estado de los equipos y los aplicativos, según
las solicitudes que le sean asignadas.
9. Participar en las reuniones y comités en los cuales sea designado por el Alcalde
Local de Sumapaz, de conformidad con el objeto de su contrato.
10. Cumplir sus actividades y obligaciones de forma presencial y/o con trabajo desde
casa, durante la Emergencia Sanitaria y/o el estado de Calamidad Pública en el
Distrito Capital, conforme los lineamientos dados por el supervisor y tomando las
medidas de protección a que hubiera lugar.
11. Las demás que le sean asignadas o delegadas y que correspondan a la
naturaleza del objeto.</t>
  </si>
  <si>
    <t>DORIS CRISTINA GARCIA ADARVE CESION A ERIKA CONSUELO MICAN VASQUEZ (CC:1022963853)</t>
  </si>
  <si>
    <t>23/12/202</t>
  </si>
  <si>
    <t>731(18 DE AGOSTO DE 2020)</t>
  </si>
  <si>
    <t>Profesional En Contaduría Pública o Administración de Empresas.
Con Tarjeta Profesional Vigente Más de 3 años de Experiencia Profesional</t>
  </si>
  <si>
    <t>1. Apoyar el seguimiento y actualización de las bases de datos, aplicativos, matrices
y demás controles requeridos para la gestión del área de Gestión de Desarrollo
Local, en la información concerniente al área de contabilidad y Presupuesto
2. Apoyar aal área de Contabilidad del FDLS en la elaboración de los Estados
Financieros cumpliendo con la normatividad vigente.
3. Apoyar la realización de las conciliaciones contables requeridas por la
Administración Local.
4. Apoyar la realización de los descuentos tributarios en los documentos contables y
en las órdenes de pago de los compromisos que adquiera el FDL de Sumapaz
dando cumplimiento a la normatividad vigente aplicable.
5. Apoyar la verificación de las órdenes de pago, causaciones y amortización de
seguros, depreciaciones, ingresos mensuales de tesorería y movimientos de
almacén que se realiza por medio de la interfaz del sistema SI CAPITAL para la
adecuada contabilización de los compromisos, descuentos tributarios y los
procesos que se ejecutan en Limay a través de Sae, Sai, Opget y demás sistemas
que integran SI CAPITAL para controlar el correcto funcionamiento del sistema
debido a la implementación del nuevo marco normativo.
6. Apoyar al área de Presupuesto en el manejo de los aplicativos oficiales
establecidos para el registro de las operaciones presupuestales (Expedición de
CDP´s, CRP´s, Ordenes de Pago, Ejecuciones Prespuestales, PAC).
7. Apoyar la proyección de los documentos que deba suscribir el Alcalde Local,
determinando que en ellos se acaten los lineamientos legales desde su campo del
conocimiento. 8.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9. Las demás que demande la administración local que corresponda a la naturaleza
del contrato y que sean necesarias para la consecución del fin del objeto
contractual.</t>
  </si>
  <si>
    <t>PRESTAR SUS SERVICIOS PROFESIONALES AL ÁREA GESTIÓN DE DESARROLLO LOCAL, PARA
REALIZA LA FORMULACIÓN Y SEGUIMIENTO A LOS DIFERENTES PROCESOS RELACIONADOS CON
LA INFRAESTRUCTURA DE LA LOCALIDAD DE SUMAPAZ</t>
  </si>
  <si>
    <t xml:space="preserve">3-3-1-15-02-18-1364-000 </t>
  </si>
  <si>
    <t>729(18 DE AGOSTO DE 2020)</t>
  </si>
  <si>
    <t xml:space="preserve">1. Realizar la formulación de los proyectos relacionados con los componentes del
Proyecto 1364 y los demás que le sean designados, incluyendo la actualización
de DTS, elaboración de estudio de mercado, análisis del sector, elaboración de
anexos técnicos, estudios previos, respuesta a pliegos de condiciones, verifica-
ción y evaluación de propuestas,
2. Realizar el seguimiento y acompañamiento técnico a todos los componentes de-
rivados del proyecto de inversión.
3. Asistir a las reuniones, comités de contratación, capacitaciones, comités de se-
guimiento entre otros y hacer parte de los comités que le delegue el Alcalde Lo-
cal.
4. Dar respuesta de forma y de fondo a las solicitudes asignadas y emitir los con-
ceptos técnicos de infraestructura/obras que sean requeridos por la Administra-
ción Local, entes de control y comunidad en general en los tiempos establecidos
por la Ley.
5. Realizar el apoyo a la supervisión de los contratos que se le asignen, dando
cumplimiento a la Ley 1474 de 2011 y demás normatividad existente vigente
aplicable.
6. Realizar la programación de PAC de los contratos que le sean designados dando
cumplimiento al Manual de Procesos y Procedimientos para tal fin.
7. Realizar (cuando se requiera) el seguimiento y ejecutar los planes de mejora-
miento derivados de auditorías internas y externas, hallazgos administrativos y/o  fiscales, con sus respectivos reportes, así como adelantar oportunamente las ac-
tuaciones administrativas que correspondan.
8. Realizar el seguimiento a la estabilidad de las obras contratadas y/o recibidas
por el FDL Sumapaz cuyas pólizas estén vigentes, en cumplimiento a la ley 80
de 1993, que trata de los Derechos y Deberes de las Entidades Estatales para el
desarrollo local de Sumapaz.
9. Presentar al supervisor un informe mensual de actividades realizadas en el pe-
riodo, junto con los correspondientes soportes en medio magnético (CD) cuando
aplique. Una vez finalice el plazo de ejecución del contrato deberá realizar entre-
ga en CD de toda la información, archivos, entre otros documentos que se hubie-
ran generado durante la ejecución del contrato.
10.Entregar al apoyo a la supervisión y al promotor de calidad el cuadro de reporte
mensual (según modelo) de las modificaciones contractuales realizadas en el pe-
riodo a los procesos asignados, evidenciando el cumplimiento a la norma en lo
referente a los términos de publicidad de dichas modificaciones.
11.Las demás que demande la administración local que corresponda a la naturaleza
del contrato y que sean necesarias para la consecución del fin del objeto contrac-
tual. </t>
  </si>
  <si>
    <t>Profesional en Ingeniería Civil, conTarjeta profesional vigente. Mas de tres (3) años de experiencia profesional.</t>
  </si>
  <si>
    <t>“PRESTAR LOS SERVICIOS COMO CONDUCTOR DE VEHÍCULOS LIVIANOS DE PROPIEDAD DEL FONDO DE
DESARROLLO LOCAL DE SUMAPAZ</t>
  </si>
  <si>
    <t>795(21 DE AGOSTO DE 2020)</t>
  </si>
  <si>
    <t>Tíulo de Bachiller
Mas de tres (3) años de experiencia</t>
  </si>
  <si>
    <t>1. Conducir los vehículos al servicio de la Alcaldía Local de Sumapaz de acuerdo con
las instrucciones impartidas por el Alcalde Local o funcionario designado para
apoyar la supervisión del contrato, atendiendo las necesidades de la administra-
ción local.
2. Velar y prestar labores de apoyo para el mantenimiento, limpieza y buen estado
del vehículo, equipo y herramientas que se le hayan asignado.
3. Estar presente en el taller de mantenimiento cuando se desarrollen los manteni-
mientos del vehículo asignado, pero de no ser necesario (por indicación del super-
visor), deberá permanecer durante la jornada laboral en las instalaciones de la en-
tidad en condición de disponibilidad para para conducir otro vehículo o adelantar
otra actividad de apoyo.
4. Cumplir con las actividades programadas de acuerdo con el cronograma estableci-
do por el Alcalde Local de Sumapaz y/o el supervisor del contrato.  5. Cumplir con las normas de tránsito y seguridad vigentes y prestar atención al cuida-
do de los vehículos y maquinaria.
6. Informar oportunamente al supervisor del contrato cualquier irregularidad que se
presente durante el desarrollo de las actividades, así como del estado en que se
encuentren los vehículos para iniciar las acciones correctivas y/o preventivas del
caso.
7. Retirar y guardar los vehículos en el lugar asignado para tal fin por el supervisor del
contrato. 8. Llevar los controles que sobre operación del vehículo le indique el su-
pervisor inmediato, tales como tarjetas de consumo, controles de mantenimiento,
registro de usuarios, etc.
9. Responder por el vehículo, maquinaria, herramientas y demás elementos a su cargo
dando estricto cumplimiento y aplicación al instructivo del parque automotor del
FDLS.
10. Cumplir con las demás funciones que correspondan con la naturaleza de las acti-
vidades objeto del contrato y/o que le sean asignadas.
11. Reportar por escrito a la supervisión las circunstancias de tiempo, modo y lugar de
eventos que generen daños al vehículo o a alguno de sus componentes y/o a ter-
ceros según los enunciados en el instructivo del parque automotor del FDLS, ane-
xando registro fotográfico u otros documentos soporte.
12. Abstenerse de transportar personal no autorizado por la Alcaldía Local de Suma-
paz.
13. Mantenerse a paz y salvo por concepto de multas y comparendos durante la eje-
cución del contrato.
14. Abstenerse de lavar cualquier vehículo dentro de las instalaciones de la Alcaldía
Local de Sumapaz en todo caso, dando cumplimiento a código de tránsito y trans-
porte.
15. Responder pecuniariamente por los daños causados al automotor asignado, cuan-
do la entidad a través del supervisor, determine la responsabilidad del conductor
por negligencia, falta de pericia en el manejo o cuidado del mismo.</t>
  </si>
  <si>
    <t>1. Realizar el apoyo a la formulación, seguimiento a la inversión, liquidación y
evaluación financiera de los componentes de proyectos de inversión que le sean
asignados.
2. Apoyar la supervisión de los contraros que se le asignen, derivados de los
componentes de proyectos de inversión dando cumplimiento a la Ley 1474 de
2011 y demás normatividad existente vigente aplicable.
3. Asistir y representar a la Administración Local en los espacios de participación de
los sectores que le sean designados, así como a las reuniones, comités de
contratación, capacitaciones, comités de seguimiento entre otros y hacer parte de
los comités que le delegue el Alcalde Local.
4. Dar respuesta de forma y de fondo cuando se requiera a las diferentes solicitudes,
derechos de petición y requerimientos en los tiempos establecidos por la Ley
realizados por los diferentes órganos de control y comunidad en general.
5. Realizar las evaluaciones financieras de los procesos que se le designen por parte
del FDLS durante la vigencia. 6. Realizar (cuando se requiera) el seguimiento y ejecutar los planes de mejoramiento
derivados de auditorías internas y externas, hallazgos administrativos y/o fiscales,
con sus respectivos reportes, así como adelantar oportunamente las actuaciones
administrativas que correspondan.
7. Presentar la programación de PAC de los contratos que le sean designados como
apoyo a la supervisión dando cumplimiento al Manual de Procesos y
Procedimientos para tal fin.
8. Presentar al supervisor un informe mensual de actividades realizadas en el
periodo, junto con los correspondientes soportes en medio magnético (CD) cuando
aplique. Una vez finalice el plazo de ejecución del contrato deberá realizar entrega
en CD de toda la información, archivos, entre otros documentos que se hubieran
generado durante la ejecución del contrato.
9.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
10. Las demás que demande la administración local que corresponda a la naturaleza
del contrato y que sean necesarias para la consecución del fin del objeto contractual.</t>
  </si>
  <si>
    <t>Título Profesional en Finanzas y Relaciones Internacionales Con tarjeta
profesional vigente Más de tres (3) años de experiencia profesional certificada</t>
  </si>
  <si>
    <t xml:space="preserve">1.014.239.239
</t>
  </si>
  <si>
    <t>1. Prestar asesoria, conceptuar, estudiar y evaluar en los asuntos de competencia del area de gestion policiva y juridica, de acuerdo con las pautas y lineamientos de la secretaria distrital de gobierno. 2. elaborar y rendir informes requeridos por las autoridadese instancias competentes o por la alcaldia local. 3. manejar los aplicativos de gestion documental de la entidad de la entidad y de de actuaciones administrativas realizando el correspondiente ingreso y seguimiento de correspondencia y actuaciones en cada una de las correguidurias, de tal forma que se garantice la permanente actualizacion.4. tramitar y proyectar las respuestas a las acciones de tutela, derechos de peticion, memorandos, proposiciones y demas requerimientos sobre asuntos que deba conocer la alcaldia local. 5. organizar, apoyar, participar, colaborar, asistir y proponer mecanismos tendientes a fortalecer y diculgar las normas de convivencia y seguridad ciudadana que sean de competencia de la alcaldia local. 6 las demas que sean inherentes al cumplimiento del objeto contractual y/o  que le sean asignadas por el Alcal de Local.</t>
  </si>
  <si>
    <t>802(21 DE AGOSTO DE 2020)</t>
  </si>
  <si>
    <t>Apoyar al equipo de
prensa y comunicaciones de la Alcaldía Local en la creación, realización,
producción y edición de vídeos, así como el registro, edición y la presentación
de fotografías de los acontecimientos, hechos y eventos externos e internos de
la Alcaldía Local, para ser utilizados como insumos de comunicación en los
medios, especialmente escritos, digitales y audiovisuales</t>
  </si>
  <si>
    <t xml:space="preserve">1. Crear, realizar y producir videos, programas y capsulas audiovisuales que trans- ́
mitan un mensaje en la comunicación interna y externa sobre la gestión de la Al-
caldia Local de acuerdo con los lineamientos establecidos por la Oficina Asesora ́
de Comunicaciones de la Secretaria Distrital de Gobierno. ́
2. Apoyar la producción de fotografias y la realizaci ́ ón de piezas audiovisuales de
los acontecimientos, hechos y eventos de la Alcaldia Local que ilustren las noti- ́
cias en un medio de comunicación escrito, impreso o digital.
3. Realizar el registro en video de los recorridos, operativos realizados en las locali-
dades, asícomo de los eventos externos e internos de la Alcaldia Local. ́
4. Realizar el revelado, impresión, ampliación, retoque y reproducción del material
fotográ
fico, a través del uso de software y demás herramientas informá
ticas, de
acuerdo con los sistemas establecidos en la Alcaldia Local. ́
5. Realizar la obtención de imágenes que reflejen la misión de la Alcaldia Local, con ́
el fin de actualizar el banco de imágenes y material audiovisual.
6. Realizar el registro audiovisual y seguimiento de las obras de infraestructura eje-
cutadas por la Alcaldia Local, con tomas desde el mismo ́ ángulo antes, durante y
después de la ejecución de la obra.
7. Realizar la sistematización y archivo del material audiovisual de la Alcaldia Local.  8. Crear piezas audiovisuales para campañas y eventos institucionales.
9. Revisar el correcto funcionamiento de los equipos de cámara y de grabación que
estén a su cargo.
10.Participar en la preparación, diseño y montaje de material fotográ
fico para expo-
siciones y eventos institucionales, orientados a promover y difundir actividades
de la Alcaldia Local. ́
11.Ordenar, clasificar y registrar el material fotográ
fico y de video para la realización
del archivo, a fin de conservar adecuadamente la memoria del material audiovi-
sual de la Alcaldia ́ Local, conforme los procedimientos establecidos por Sistema
Integrado de Gestión de Calidad de la Secretaria Distrital de ́
la Gobierno.
12.Entregar el archivo fotográ
fico a las personas encargadas para la generación de
contenido grá
fico, teniendo en cuenta las directrices establecida por el Sistema
Integrado de Gestión de la Secretaria Distrital de Gobierno. </t>
  </si>
  <si>
    <t>Nivel Academico: Profesion(Es): Profesional En Dirección De Cine,
Radio Y Televisión, Comunicación Audiovisual, Comunicación So-
cial, Comunicador Social Y Periodista, Periodismo,Profesional En
Cine Y Television, Profesional Universitario En Fotografía Para Me-
dios;
Observacion(Es): Tí
tulo de Profesional con núcleo básico conoci-
miento – NBC artes plásticas, visuales y afines y comunicación so-
cial, periodismo y afines, establecidas en el Sistema Nacional de
Información de la Educación Superior -SNIES: fotografia, fotograf ́
ia ́
y comunicación visual, comunicación social y periodismo, comuni-
cación audiovisual y multimedial, comunicación social y medios,
dirección y producción de radio y televisión, narrativas digitales, comunicación y entretenimiento digital, comunicación digital; área
del conocimiento Ingenieria de Sistemas, Telem ́ á
tica y Afines.  Mínimo dos años de experiencia profesional relacionada con el
objeto contractual.</t>
  </si>
  <si>
    <t>“Prestar sus servicios
profesionales al Área Gestión de Desarrollo local, en los temas relacionados con la
infraestructura de la localidad de sumapaz</t>
  </si>
  <si>
    <t>810(23 DE AGOSTO DE 2020)</t>
  </si>
  <si>
    <t>Profesional en Ingeniería Civil, con Tarjeta profesional vigente. Sin experiencia profesional.</t>
  </si>
  <si>
    <t>1. Brindar apoyo administrativo a los profesionales del área de Gestión del Desarro-
llo Local, en las actividades que se le asignen.
2. Apoyar la elaboración de los Estudios del Sector y de mercado, para los
procesos de contratación.
3. Apoyar las actividades para la realización de reuniones, comités de contratación,
capacitaciones, comités de seguimiento entre otros que deba adelantar el área.
4. Brindar su apoyo administrativo en la respuesta a las solicitudes asignadas y la
emisión de los conceptos técnicos de infraestructura/obras que sean requeridos
por la Administración Local, entes de control y comunidad en general en los
tiempos establecidos por la Ley.
5. Apoyar a los profesionales en la verificación de los informes para la programa-
ción de PAC de los contratos que le sean designados, dando cumplimiento al
Manual de Procesos y Procedimientos para tal fin.
6. Apoyar las tareas auxiliares del seguimiento a la estabilidad de las obras contra-
tadas y/o recibidas por el FDL Sumapaz cuyas pólizas estén vigentes, que deban
efectuar los profesionales del área.
7. Presentar al supervisor un informe mensual de actividades realizadas en el pe-
riodo, junto con los correspondientes soportes en medio magné
tico (CD) cuando
aplique. Una vez finalice el plazo de ejecución del contrato deberá realizar entre- ga en CD de toda la información, archivos, entre otros documentos que se hubie-
ran generado durante la ejecución del contrato.
8. Las demás que demande la administración local que corresponda a la naturaleza
del contrato y que sean necesarias para la consecución del fin del objeto contrac-
tual.</t>
  </si>
  <si>
    <t xml:space="preserve">PRESTAR SUS SERVICIOS PROFESIONALES DE APOYO AL ÁREA DE GESTIÓN DE DESARROLLO
LOCAL DE LA ALCALDÍA LOCAL DE SUMAPAZ
</t>
  </si>
  <si>
    <t>814(23 DE AGOSTO DE 2020)</t>
  </si>
  <si>
    <t>Profesional en Administración de Empresas Sin experiencia</t>
  </si>
  <si>
    <t>1. Brindar apoyo administrativo a los profesionales del área de Gestión del Desarro-
llo Local, en las actividades que se le asignen.
2. Apoyar la elaboración de los Estudios del Sector y de mercado, para los
procesos de contratación.
3. Brindar su apoyo administrativo en la respuesta a las diferentes solicitudes, dere-
chos de petición y demás requerimientos, realizados por los órganos de control y
comunidad en general, de conformidad con los términos señalados por la ley.
4. Apoyar a los profesionales en la programación de PAC de los contratos que le
han sido asignados, dando cumplimiento al Manual de Procesos y Procedimien-
tos para tal fin.
5. Manejar el aplicativo de gestión documental de la entidad (ORFEO), realizando el
seguimiento de correspondencia, manteniéndolo actualizado en forma diaria, así
como también revisión de los correos institucionales.
6. Apoyar al Área de Gestión de Desarrollo Local en el seguimiento, radicación y
distribución de la correspondencia de entrada y salida de conformidad con las
instrucciones recibidas. 7. Adelantar las actividades que se deriven en la gestión documental, de acuerdo
con las normas, manuales, métodos y procedimientos establecidos sobre el par-
ticular.
8. Las demás que le sean asignadas o delegadas y que correspondan a la natura-
leza del objeto.</t>
  </si>
  <si>
    <t>Prestar los servicios
profesionales para apoyar la formulación, gestión y seguimiento de las actividades
enfocadas a promover el desarrollo rural sostenible en la localidad de Sumapaz</t>
  </si>
  <si>
    <t>813(23 DE AGOSTO DE 2020)</t>
  </si>
  <si>
    <t>Zootecnista o Veterinario, con tarjeta profesional vigente.
Más de tres (3) años de experiencia profesional certificada</t>
  </si>
  <si>
    <t>1. Apoyar con el suministro de información en materia de desarrollo rural requerida
para la formulación, evaluación y seguimiento de los proyectos de inversión de
conformidad al Plan de Desarrollo Local.
2. Apoyar la supervisión de contratos y convenios que le sean designados por el
Alcalde Local, conforme con lo establecido en el Manual de Supervisión e
Interventoría de la Secretaria Distrital de Gobierno.
3. Realizar las visitas de asistencia necesarias a fin de promover en los habitantes
del territorio alternativas para el desarrollo rural.
4. Asistir y concertar reuniones o actividades con entidades locales, distritales,
nacionales y organizaciones ambientales y sociales para tratar temas relacionados
con el medio ambiente y el desarrollo sostenible.
5. Asistir a las reuniones a las que sea citado o designado, para la atención de los
asuntos relacionados con el objeto contractual.
6. Presentar informe mensual de las actividades realizadas en cumplimiento de las
obligaciones pactadas. 7. Entregar de manera mensual la información documental (Estudios previos, anexo
técnico, estudios de mercado y demás que correspondan) de los procesos o
proyectos asignados por el despacho.
8. Entregar al apoyo a la supervisión y al promotor de calidad el cuadro de reporte
mensual (según modelo) de las modificaciones contractuales realizadas en el
periodo a los procesos asignados, evidenciando el cumplimiento a la norma en lo
referente a los términos de publicidad de dichas modificaciones.
9. Las demás que demande la administración local que corresponda a la naturaleza
del contrato y que sean necesarias para la consecución del fin del objeto contractual</t>
  </si>
  <si>
    <t>Prestar sus servicios como apoyo administrativo al área de Gestión de Desarrollo Local de la Alcaldía Local de Sumapaz</t>
  </si>
  <si>
    <t>803(21 DE AGOSTO DE 2020)</t>
  </si>
  <si>
    <t>Técnico o su equivalencia en experiencia laboral, de acuerdo con el Decreto 785 de 17/03/2005 Mas de tres (3) años  de experiencia laboral  .</t>
  </si>
  <si>
    <t xml:space="preserve">1. Apoyar al Área de Gestión de Desarrollo Local de Sumapaz en la recepción y distribución de correspondencia del área. 
2. Apoyar al Área de Gestión de Desarrollo Local en la recepción de cuentas del PAC y en las tareas auxiliares que se derivan del apoyo a la supervisión de los contratos asignados al jefe del área de Gestión de Desarrollo Local. 
3. Manejar el aplicativo de gestión documental de la entidad (ORFEO), realizando el seguimiento de correspondencia, manteniéndolo actualizado en forma diaria, así como también revisión de los correos institucionales.
4. Apoyar al Área de Gestión de Desarrollo Local en el seguimiento, radicación y distribución de la correspondencia de entrada y salida de conformidad con las instrucciones recibidas.
5. Adelantar las actividades que se deriven en la gestión documental, de acuerdo con las normas, manuales, métodos y procedimientos establecidos sobre el particular.
6. Atender e informar al público y servidores públicos sobre los asuntos y trámites propios del Área Gestión de Desarrollo Local. 
7. Prestar apoyo administrativo a los profesionales del área de planeación en las actividades que se le asignen.
</t>
  </si>
  <si>
    <t>Prestar sus servicios
profesionales al Área Gestión de Desarrollo Local, relacionados con los proyectos y
temas técnicos y operativos del parque automotor de propiedad del FDLS</t>
  </si>
  <si>
    <t>730(18 DE AGOSTO DE 2020)</t>
  </si>
  <si>
    <t>Profesional en Ingeniería mecánica o Ingeniería Electromecánica.
Con tarjeta o Licencia profesional vigente.  Mas de tres (3) años de experiencia profesional.</t>
  </si>
  <si>
    <t>1. Realizar la formulación de los proyectos del Plan de Desarrollo Local que le sean
designados, incluyendo la actualización de DTS, elaboración de estudio de
mercado, análisis del sector, elaboración de anexos técnicos, estudios previos,
respuesta a pliegos de condiciones, verificación y evaluación de propuestas.
2. Realizar el apoyo a la supervisión que se le designen, dando cumplimiento a la
Ley 1474 de 2011 y demás normatividad existente vigente aplicable.
3. Asistir a las reuniones, comités de contratación, capacitaciones, comités de
seguimiento entre otros y hacer parte de los comités que le delegue el Alcalde
Local.
4. Dar respuesta de forma y de fondo cuando se requiera a las diferentes
solicitudes, derechos de petición y requerimientos en los tiempos establecidos
por la Ley realizados por los diferentes órganos de control y comunidad en
general.
5. Realizar (cuando se requiera) el seguimiento y ejecutar los planes de
mejoramiento derivados de auditorías internas y externas, hallazgos
administrativos y/o fiscales, con sus respectivos reportes, así como adelantar
oportunamente las actuaciones administrativas que correspondan.
6. Realizar la programación de PAC de los contratos que le sean designados dando
cumplimiento al Manual de Procesos y Procedimientos para tal fin.
7. Presentar al supervisor un informe mensual de actividades realizadas en el
periodo, junto con los correspondientes soportes en medio magnético (CD)
cuando aplique. Una vez finalice el plazo de ejecución del contrato deberá realizar entrega en CD de toda la información, archivos, entre otros documentos
que se hubieran generado durante la ejecución del contrato.
8. Entregar de manera mensual la información documental (Estudios previos, anexo
técnico, estudios de mercado y demás que correspondan) de los procesos o
proyectos asignados por el despacho.
9. Entregar al apoyo a la supervisión y al promotor de calidad el cuadro de reporte
mensual (según modelo) de las modificaciones contractuales realizadas en el
periodo a los procesos asignados, evidenciando el cumplimiento a la norma en lo
referente a los términos de publicidad de dichas modificaciones.
10. Las demás que demande la administración local que corresponda a la naturaleza
del contrato y que sean necesarias para la consecución del fin del objeto
contractual.</t>
  </si>
  <si>
    <t>WILLIAN FERNANDO PORRAS LOPEZ</t>
  </si>
  <si>
    <t>ELZON FERNEY DELGADO MORALES</t>
  </si>
  <si>
    <t>JESSICA  JULIETH CARDONA JARAMILLO</t>
  </si>
  <si>
    <t>CRISTIAN ANDRES VASQUEZ CHINGATE</t>
  </si>
  <si>
    <t>KAREN VIVIANA GONZALEZ ARIZA</t>
  </si>
  <si>
    <t>KRISTIAN EDUARDO ACOSTA ADAMES</t>
  </si>
  <si>
    <t>GLORIA ISABEL AGUILERA ACOSTA</t>
  </si>
  <si>
    <t>KAREN SOFIA SILVA PRADA</t>
  </si>
  <si>
    <t>MILENY HILARION RIOS</t>
  </si>
  <si>
    <t>GUILLERMO ENRIQUE MONTAÑO CALDERON</t>
  </si>
  <si>
    <t>LUISA FERNANDA SALAZAR JIMENEZ</t>
  </si>
  <si>
    <t>MANUEL JOSE CASTAÑEDA DAGUER</t>
  </si>
  <si>
    <t>DIANA MERALDA OVIEDO
RODRIGUEZ</t>
  </si>
  <si>
    <t>ELKIN RAUL OSWALDO CASTAÑEDA DURAN</t>
  </si>
  <si>
    <t>LUIS ESTEBAN MAHECHA ESPITIA</t>
  </si>
  <si>
    <t>EDILSON  ARGEMIRO PORRAS CABALLERO</t>
  </si>
  <si>
    <t>MARIA CAMILA DIAZ MENCO</t>
  </si>
  <si>
    <t>ROSA MARIA MENDOZA DE LOS REYES</t>
  </si>
  <si>
    <t>ANA MARIA GOMEZ COLMENARES</t>
  </si>
  <si>
    <t>LUIS ANGEL ARROYAVE VILARÓ</t>
  </si>
  <si>
    <t>VALENTINA MARTINEZ MUÑOZ</t>
  </si>
  <si>
    <t>JUAN CARLOS HERNANEZ PEÑA</t>
  </si>
  <si>
    <t>WILSON REY MORENO</t>
  </si>
  <si>
    <t>BRAYAN ANDRES ROMERO ROMERO</t>
  </si>
  <si>
    <t>CARLOS ANDRES PINZON DIAZ</t>
  </si>
  <si>
    <t>FREDY ALBERTO BAQUERO MICAN</t>
  </si>
  <si>
    <t>733(18 DE AGOSTO DE 2020)</t>
  </si>
  <si>
    <t>748(18 DE AGOSTO DE 2020)</t>
  </si>
  <si>
    <t>773(24 DE AGOSTO DE 2020)</t>
  </si>
  <si>
    <t>649(26 DE JUNIO 2020)</t>
  </si>
  <si>
    <t>756(20 DE AGOSTO DE 2020)</t>
  </si>
  <si>
    <t>794(24 DE AGOSTO 2020)</t>
  </si>
  <si>
    <t>SILVANA  LORENA SANCHEZ PINEDA</t>
  </si>
  <si>
    <t>PABLO CAMILO CRUZ BAQUERO CEDIDO A: SILVANA  LORENA SANCHEZ PINEDA CC:1026562610</t>
  </si>
  <si>
    <t>738(12 DE AGOSTO)</t>
  </si>
  <si>
    <t>JENNY CAROLINA GIRON CUERVO</t>
  </si>
  <si>
    <t>OCHO</t>
  </si>
  <si>
    <t>TRES</t>
  </si>
  <si>
    <t>DIEZ</t>
  </si>
  <si>
    <t>CATORCE</t>
  </si>
  <si>
    <t>DOS</t>
  </si>
  <si>
    <t>APOYO (TECNICO)</t>
  </si>
  <si>
    <t>APOYO( AUXILIAR)</t>
  </si>
  <si>
    <t>DANIEL  ALFONSO VELANDIA LONDOÑO</t>
  </si>
  <si>
    <t>EDILSON  ARGEMIRO PORRAS</t>
  </si>
  <si>
    <t>ERIKA CONSUELO MICAN VASQUEZ</t>
  </si>
  <si>
    <t xml:space="preserve">VICTOR JULIO RINCON </t>
  </si>
  <si>
    <t>LUIS  ALBERTO GALEANO ESCUCHA</t>
  </si>
  <si>
    <t xml:space="preserve">SILVANA  LORENA SANCHEZ PINEDA </t>
  </si>
  <si>
    <t>PROCESO EN PAGINA DE SECOP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</si>
</sst>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quot;$&quot;* #,##0_);_(&quot;$&quot;* \(#,##0\);_(&quot;$&quot;* &quot;-&quot;_);_(@_)"/>
    <numFmt numFmtId="166" formatCode="_(* #,##0_);_(* \(#,##0\);_(* &quot;-&quot;_);_(@_)"/>
    <numFmt numFmtId="167" formatCode="#,###\ &quot;COP&quot;"/>
    <numFmt numFmtId="168" formatCode="&quot;$&quot;\ #,##0"/>
  </numFmts>
  <fonts count="15" x14ac:knownFonts="1">
    <font>
      <sz val="11"/>
      <color theme="1"/>
      <name val="Calibri"/>
      <family val="2"/>
      <scheme val="minor"/>
    </font>
    <font>
      <sz val="11"/>
      <color theme="1"/>
      <name val="Calibri"/>
      <family val="2"/>
      <scheme val="minor"/>
    </font>
    <font>
      <sz val="11"/>
      <name val="Calibri"/>
      <family val="2"/>
      <scheme val="minor"/>
    </font>
    <font>
      <sz val="10"/>
      <color theme="1"/>
      <name val="Verdana"/>
      <family val="2"/>
    </font>
    <font>
      <sz val="10"/>
      <color theme="1"/>
      <name val="Arial"/>
      <family val="2"/>
    </font>
    <font>
      <sz val="11"/>
      <color rgb="FF000000"/>
      <name val="Calibri"/>
      <family val="2"/>
      <scheme val="minor"/>
    </font>
    <font>
      <sz val="8"/>
      <name val="Calibri"/>
      <family val="2"/>
      <scheme val="minor"/>
    </font>
    <font>
      <u/>
      <sz val="11"/>
      <color theme="1"/>
      <name val="Calibri"/>
      <family val="2"/>
      <scheme val="minor"/>
    </font>
    <font>
      <b/>
      <sz val="11"/>
      <color theme="1"/>
      <name val="Calibri"/>
      <family val="2"/>
      <scheme val="minor"/>
    </font>
    <font>
      <b/>
      <sz val="11"/>
      <name val="Calibri"/>
      <family val="2"/>
      <scheme val="minor"/>
    </font>
    <font>
      <i/>
      <sz val="11"/>
      <color theme="1"/>
      <name val="Calibri"/>
      <family val="2"/>
      <scheme val="minor"/>
    </font>
    <font>
      <b/>
      <sz val="11"/>
      <color rgb="FF666666"/>
      <name val="Calibri"/>
      <family val="2"/>
      <scheme val="minor"/>
    </font>
    <font>
      <sz val="11"/>
      <color rgb="FF3D3D3D"/>
      <name val="Calibri"/>
      <family val="2"/>
      <scheme val="minor"/>
    </font>
    <font>
      <sz val="12"/>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49" fontId="3" fillId="0" borderId="0" applyFill="0" applyBorder="0" applyProtection="0">
      <alignment horizontal="left" vertical="center"/>
    </xf>
    <xf numFmtId="167" fontId="4"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4" fillId="0" borderId="0" applyNumberFormat="0" applyFill="0" applyBorder="0" applyAlignment="0" applyProtection="0"/>
  </cellStyleXfs>
  <cellXfs count="63">
    <xf numFmtId="0" fontId="0" fillId="0" borderId="0" xfId="0"/>
    <xf numFmtId="0" fontId="0" fillId="3" borderId="1" xfId="0" applyFont="1" applyFill="1" applyBorder="1" applyAlignment="1">
      <alignment horizontal="center" vertical="center" wrapText="1"/>
    </xf>
    <xf numFmtId="14" fontId="0" fillId="3" borderId="1" xfId="0" applyNumberFormat="1" applyFont="1" applyFill="1" applyBorder="1" applyAlignment="1">
      <alignment horizontal="center" vertical="center" wrapText="1"/>
    </xf>
    <xf numFmtId="165" fontId="0" fillId="3" borderId="1" xfId="5" applyFont="1"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14" fontId="0"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168" fontId="0" fillId="3" borderId="1" xfId="0" applyNumberFormat="1" applyFont="1" applyFill="1" applyBorder="1" applyAlignment="1">
      <alignment horizontal="center" vertical="center" wrapText="1"/>
    </xf>
    <xf numFmtId="168" fontId="0" fillId="3" borderId="1" xfId="0" applyNumberFormat="1" applyFont="1" applyFill="1" applyBorder="1" applyAlignment="1">
      <alignment horizontal="center" vertical="center"/>
    </xf>
    <xf numFmtId="168" fontId="2" fillId="3" borderId="1" xfId="0" applyNumberFormat="1" applyFont="1" applyFill="1" applyBorder="1" applyAlignment="1">
      <alignment horizontal="center" vertical="center" wrapText="1"/>
    </xf>
    <xf numFmtId="165" fontId="0" fillId="3" borderId="1" xfId="5" applyFont="1" applyFill="1" applyBorder="1" applyAlignment="1">
      <alignment horizontal="center" vertical="center"/>
    </xf>
    <xf numFmtId="3" fontId="0" fillId="3" borderId="1"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9" fontId="2" fillId="3" borderId="1" xfId="0" applyNumberFormat="1" applyFont="1" applyFill="1" applyBorder="1" applyAlignment="1">
      <alignment horizontal="center" vertical="center" wrapText="1"/>
    </xf>
    <xf numFmtId="0" fontId="0" fillId="3" borderId="1" xfId="0" quotePrefix="1" applyFont="1" applyFill="1" applyBorder="1" applyAlignment="1">
      <alignment horizontal="center" vertical="center" wrapText="1"/>
    </xf>
    <xf numFmtId="0" fontId="7" fillId="3" borderId="1" xfId="0" applyFont="1" applyFill="1" applyBorder="1" applyAlignment="1">
      <alignment horizontal="center" vertical="center"/>
    </xf>
    <xf numFmtId="3" fontId="0" fillId="3" borderId="1" xfId="0" applyNumberFormat="1" applyFont="1" applyFill="1" applyBorder="1" applyAlignment="1">
      <alignment horizontal="center" vertical="center"/>
    </xf>
    <xf numFmtId="0" fontId="2" fillId="4" borderId="1" xfId="0" applyFont="1" applyFill="1" applyBorder="1" applyAlignment="1">
      <alignment horizontal="center" vertical="center" wrapText="1"/>
    </xf>
    <xf numFmtId="9" fontId="0" fillId="3"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9" fontId="0" fillId="3" borderId="1" xfId="0" applyNumberFormat="1" applyFont="1" applyFill="1" applyBorder="1" applyAlignment="1">
      <alignment horizontal="center" vertical="center"/>
    </xf>
    <xf numFmtId="0" fontId="0" fillId="3" borderId="1" xfId="0" applyNumberFormat="1" applyFont="1" applyFill="1" applyBorder="1" applyAlignment="1">
      <alignment horizontal="center" vertical="center" wrapText="1"/>
    </xf>
    <xf numFmtId="168" fontId="9"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11"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0" fillId="0" borderId="0" xfId="0" applyAlignment="1">
      <alignment wrapText="1"/>
    </xf>
    <xf numFmtId="0" fontId="0" fillId="0" borderId="1" xfId="0" applyFont="1" applyBorder="1" applyAlignment="1">
      <alignment horizontal="center" vertical="center"/>
    </xf>
    <xf numFmtId="0" fontId="2" fillId="3" borderId="1" xfId="0" applyFont="1" applyFill="1" applyBorder="1" applyAlignment="1">
      <alignment horizontal="center" vertical="center"/>
    </xf>
    <xf numFmtId="0" fontId="0" fillId="3" borderId="1" xfId="0" applyFont="1" applyFill="1" applyBorder="1" applyAlignment="1" applyProtection="1">
      <alignment horizontal="center" vertical="center"/>
      <protection locked="0"/>
    </xf>
    <xf numFmtId="0" fontId="0" fillId="3" borderId="1" xfId="0" applyFont="1" applyFill="1" applyBorder="1" applyAlignment="1" applyProtection="1">
      <alignment horizontal="center" vertical="center" wrapText="1"/>
      <protection locked="0"/>
    </xf>
    <xf numFmtId="0" fontId="5" fillId="3" borderId="1" xfId="0" applyFont="1" applyFill="1" applyBorder="1" applyAlignment="1">
      <alignment horizontal="center" vertical="center"/>
    </xf>
    <xf numFmtId="0" fontId="2" fillId="0" borderId="1" xfId="0" applyFont="1" applyBorder="1" applyAlignment="1">
      <alignment horizontal="center" vertical="center" wrapText="1"/>
    </xf>
    <xf numFmtId="168" fontId="0" fillId="0" borderId="1" xfId="0" applyNumberFormat="1" applyFont="1" applyBorder="1" applyAlignment="1">
      <alignment horizontal="center" vertical="center" wrapText="1"/>
    </xf>
    <xf numFmtId="3" fontId="0" fillId="3" borderId="1" xfId="0" applyNumberFormat="1"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5" fillId="3" borderId="0" xfId="0" applyFont="1" applyFill="1" applyAlignment="1">
      <alignment horizontal="center" vertical="center" wrapText="1"/>
    </xf>
    <xf numFmtId="0" fontId="0" fillId="3" borderId="0" xfId="0" applyFill="1" applyAlignment="1">
      <alignment wrapText="1"/>
    </xf>
    <xf numFmtId="3" fontId="4" fillId="0" borderId="0" xfId="0" applyNumberFormat="1" applyFont="1"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wrapText="1"/>
    </xf>
    <xf numFmtId="3" fontId="4" fillId="0" borderId="0" xfId="0" applyNumberFormat="1" applyFont="1"/>
    <xf numFmtId="0" fontId="0" fillId="0" borderId="1" xfId="0" applyFont="1" applyFill="1" applyBorder="1" applyAlignment="1">
      <alignment horizontal="center" vertical="center" wrapText="1"/>
    </xf>
    <xf numFmtId="3" fontId="0" fillId="0" borderId="1" xfId="0" applyNumberFormat="1" applyFont="1" applyBorder="1" applyAlignment="1">
      <alignment horizontal="center" vertical="center" wrapText="1"/>
    </xf>
    <xf numFmtId="168" fontId="0" fillId="0" borderId="1" xfId="0" applyNumberFormat="1" applyFont="1" applyFill="1" applyBorder="1" applyAlignment="1">
      <alignment horizontal="center" vertical="center" wrapText="1"/>
    </xf>
    <xf numFmtId="14" fontId="0" fillId="0" borderId="1" xfId="0" applyNumberFormat="1" applyFont="1" applyBorder="1" applyAlignment="1">
      <alignment horizontal="center" vertical="center" wrapText="1"/>
    </xf>
    <xf numFmtId="0" fontId="14" fillId="3" borderId="1" xfId="7" applyFill="1" applyBorder="1" applyAlignment="1">
      <alignment horizontal="center" vertical="center" wrapText="1"/>
    </xf>
    <xf numFmtId="3" fontId="0" fillId="0" borderId="1" xfId="0" applyNumberFormat="1" applyBorder="1" applyAlignment="1">
      <alignment horizontal="center" vertical="center" wrapText="1"/>
    </xf>
    <xf numFmtId="168"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0" fillId="3" borderId="0" xfId="0" applyFill="1" applyAlignment="1">
      <alignment horizontal="center" vertical="center" wrapText="1"/>
    </xf>
    <xf numFmtId="0" fontId="0" fillId="3" borderId="2" xfId="0" applyFill="1" applyBorder="1" applyAlignment="1">
      <alignment horizontal="center" vertical="center" wrapText="1"/>
    </xf>
    <xf numFmtId="0" fontId="0" fillId="3" borderId="0" xfId="0" applyFont="1" applyFill="1" applyAlignment="1">
      <alignment horizontal="center" vertical="center" wrapText="1"/>
    </xf>
    <xf numFmtId="0" fontId="0" fillId="5"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cellXfs>
  <cellStyles count="8">
    <cellStyle name="BodyStyle" xfId="1" xr:uid="{00000000-0005-0000-0000-000000000000}"/>
    <cellStyle name="Currency" xfId="2" xr:uid="{00000000-0005-0000-0000-000001000000}"/>
    <cellStyle name="Hipervínculo" xfId="7" builtinId="8"/>
    <cellStyle name="Millares [0] 2" xfId="4" xr:uid="{00000000-0005-0000-0000-000002000000}"/>
    <cellStyle name="Millares 2" xfId="3" xr:uid="{00000000-0005-0000-0000-000003000000}"/>
    <cellStyle name="Millares 3" xfId="6" xr:uid="{00000000-0005-0000-0000-000004000000}"/>
    <cellStyle name="Moneda [0] 2" xfId="5" xr:uid="{00000000-0005-0000-0000-000005000000}"/>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1115711&amp;isFromPublicArea=True&amp;isModal=False" TargetMode="External"/><Relationship Id="rId18" Type="http://schemas.openxmlformats.org/officeDocument/2006/relationships/hyperlink" Target="https://community.secop.gov.co/Public/Tendering/OpportunityDetail/Index?noticeUID=CO1.NTC.1131829&amp;isFromPublicArea=True&amp;isModal=False" TargetMode="External"/><Relationship Id="rId26" Type="http://schemas.openxmlformats.org/officeDocument/2006/relationships/hyperlink" Target="https://community.secop.gov.co/Public/Tendering/OpportunityDetail/Index?noticeUID=CO1.NTC.1139096&amp;isFromPublicArea=True&amp;isModal=False" TargetMode="External"/><Relationship Id="rId39" Type="http://schemas.openxmlformats.org/officeDocument/2006/relationships/hyperlink" Target="https://community.secop.gov.co/Public/Tendering/OpportunityDetail/Index?noticeUID=CO1.NTC.1159475&amp;isFromPublicArea=True&amp;isModal=False" TargetMode="External"/><Relationship Id="rId21" Type="http://schemas.openxmlformats.org/officeDocument/2006/relationships/hyperlink" Target="https://community.secop.gov.co/Public/Tendering/OpportunityDetail/Index?noticeUID=CO1.NTC.1136951&amp;isFromPublicArea=True&amp;isModal=False" TargetMode="External"/><Relationship Id="rId34" Type="http://schemas.openxmlformats.org/officeDocument/2006/relationships/hyperlink" Target="https://community.secop.gov.co/Public/Tendering/OpportunityDetail/Index?noticeUID=CO1.NTC.1139708&amp;isFromPublicArea=True&amp;isModal=False" TargetMode="External"/><Relationship Id="rId42" Type="http://schemas.openxmlformats.org/officeDocument/2006/relationships/hyperlink" Target="https://community.secop.gov.co/Public/Tendering/OpportunityDetail/Index?noticeUID=CO1.NTC.1158659&amp;isFromPublicArea=True&amp;isModal=False" TargetMode="External"/><Relationship Id="rId47" Type="http://schemas.openxmlformats.org/officeDocument/2006/relationships/hyperlink" Target="https://community.secop.gov.co/Public/Tendering/OpportunityDetail/Index?noticeUID=CO1.NTC.1158543&amp;isFromPublicArea=True&amp;isModal=False" TargetMode="External"/><Relationship Id="rId50" Type="http://schemas.openxmlformats.org/officeDocument/2006/relationships/hyperlink" Target="https://community.secop.gov.co/Public/Tendering/OpportunityDetail/Index?noticeUID=CO1.NTC.1161825&amp;isFromPublicArea=True&amp;isModal=False" TargetMode="External"/><Relationship Id="rId55" Type="http://schemas.openxmlformats.org/officeDocument/2006/relationships/hyperlink" Target="https://community.secop.gov.co/Public/Tendering/OpportunityDetail/Index?noticeUID=CO1.NTC.1175796&amp;isFromPublicArea=True&amp;isModal=False" TargetMode="External"/><Relationship Id="rId7" Type="http://schemas.openxmlformats.org/officeDocument/2006/relationships/hyperlink" Target="https://community.secop.gov.co/Public/Tendering/OpportunityDetail/Index?noticeUID=CO1.NTC.1092239&amp;isFromPublicArea=True&amp;isModal=False" TargetMode="External"/><Relationship Id="rId2" Type="http://schemas.openxmlformats.org/officeDocument/2006/relationships/hyperlink" Target="https://community.secop.gov.co/Public/Tendering/OpportunityDetail/Index?noticeUID=CO1.NTC.1086155&amp;isFromPublicArea=True&amp;isModal=False" TargetMode="External"/><Relationship Id="rId16" Type="http://schemas.openxmlformats.org/officeDocument/2006/relationships/hyperlink" Target="https://community.secop.gov.co/Public/Tendering/OpportunityDetail/Index?noticeUID=CO1.NTC.1132149&amp;isFromPublicArea=True&amp;isModal=False" TargetMode="External"/><Relationship Id="rId29" Type="http://schemas.openxmlformats.org/officeDocument/2006/relationships/hyperlink" Target="https://community.secop.gov.co/Public/Tendering/OpportunityDetail/Index?noticeUID=CO1.NTC.1139175&amp;isFromPublicArea=True&amp;isModal=False" TargetMode="External"/><Relationship Id="rId11" Type="http://schemas.openxmlformats.org/officeDocument/2006/relationships/hyperlink" Target="https://community.secop.gov.co/Public/Tendering/OpportunityDetail/Index?noticeUID=CO1.NTC.1101231&amp;isFromPublicArea=True&amp;isModal=False" TargetMode="External"/><Relationship Id="rId24" Type="http://schemas.openxmlformats.org/officeDocument/2006/relationships/hyperlink" Target="https://community.secop.gov.co/Public/Tendering/OpportunityDetail/Index?noticeUID=CO1.NTC.1139211&amp;isFromPublicArea=True&amp;isModal=False" TargetMode="External"/><Relationship Id="rId32" Type="http://schemas.openxmlformats.org/officeDocument/2006/relationships/hyperlink" Target="https://community.secop.gov.co/Public/Tendering/OpportunityDetail/Index?noticeUID=CO1.NTC.1139713&amp;isFromPublicArea=True&amp;isModal=False" TargetMode="External"/><Relationship Id="rId37" Type="http://schemas.openxmlformats.org/officeDocument/2006/relationships/hyperlink" Target="https://community.secop.gov.co/Public/Tendering/OpportunityDetail/Index?noticeUID=CO1.NTC.1139724&amp;isFromPublicArea=True&amp;isModal=False" TargetMode="External"/><Relationship Id="rId40" Type="http://schemas.openxmlformats.org/officeDocument/2006/relationships/hyperlink" Target="https://community.secop.gov.co/Public/Tendering/OpportunityDetail/Index?noticeUID=CO1.NTC.1154314&amp;isFromPublicArea=True&amp;isModal=False" TargetMode="External"/><Relationship Id="rId45" Type="http://schemas.openxmlformats.org/officeDocument/2006/relationships/hyperlink" Target="https://community.secop.gov.co/Public/Tendering/OpportunityDetail/Index?noticeUID=CO1.NTC.1158657&amp;isFromPublicArea=True&amp;isModal=False" TargetMode="External"/><Relationship Id="rId53" Type="http://schemas.openxmlformats.org/officeDocument/2006/relationships/hyperlink" Target="https://community.secop.gov.co/Public/Tendering/OpportunityDetail/Index?noticeUID=CO1.NTC.1175922&amp;isFromPublicArea=True&amp;isModal=False" TargetMode="External"/><Relationship Id="rId58" Type="http://schemas.openxmlformats.org/officeDocument/2006/relationships/hyperlink" Target="https://community.secop.gov.co/Public/Tendering/OpportunityDetail/Index?noticeUID=CO1.NTC.1188165&amp;isFromPublicArea=True&amp;isModal=False" TargetMode="External"/><Relationship Id="rId5" Type="http://schemas.openxmlformats.org/officeDocument/2006/relationships/hyperlink" Target="https://community.secop.gov.co/Public/Tendering/OpportunityDetail/Index?noticeUID=CO1.NTC.1087005&amp;isFromPublicArea=True&amp;isModal=False" TargetMode="External"/><Relationship Id="rId61" Type="http://schemas.openxmlformats.org/officeDocument/2006/relationships/printerSettings" Target="../printerSettings/printerSettings1.bin"/><Relationship Id="rId19" Type="http://schemas.openxmlformats.org/officeDocument/2006/relationships/hyperlink" Target="https://community.secop.gov.co/Public/Tendering/OpportunityDetail/Index?noticeUID=CO1.NTC.1132022&amp;isFromPublicArea=True&amp;isModal=False" TargetMode="External"/><Relationship Id="rId14" Type="http://schemas.openxmlformats.org/officeDocument/2006/relationships/hyperlink" Target="https://community.secop.gov.co/Public/Tendering/OpportunityDetail/Index?noticeUID=CO1.NTC.1146706&amp;isFromPublicArea=True&amp;isModal=False" TargetMode="External"/><Relationship Id="rId22" Type="http://schemas.openxmlformats.org/officeDocument/2006/relationships/hyperlink" Target="https://community.secop.gov.co/Public/Tendering/OpportunityDetail/Index?noticeUID=CO1.NTC.1139809&amp;isFromPublicArea=True&amp;isModal=False" TargetMode="External"/><Relationship Id="rId27" Type="http://schemas.openxmlformats.org/officeDocument/2006/relationships/hyperlink" Target="https://community.secop.gov.co/Public/Tendering/OpportunityDetail/Index?noticeUID=CO1.NTC.1139634&amp;isFromPublicArea=True&amp;isModal=False" TargetMode="External"/><Relationship Id="rId30" Type="http://schemas.openxmlformats.org/officeDocument/2006/relationships/hyperlink" Target="https://community.secop.gov.co/Public/Tendering/OpportunityDetail/Index?noticeUID=CO1.NTC.1139702&amp;isFromPublicArea=True&amp;isModal=False" TargetMode="External"/><Relationship Id="rId35" Type="http://schemas.openxmlformats.org/officeDocument/2006/relationships/hyperlink" Target="https://community.secop.gov.co/Public/Tendering/OpportunityDetail/Index?noticeUID=CO1.NTC.1139808&amp;isFromPublicArea=True&amp;isModal=False" TargetMode="External"/><Relationship Id="rId43" Type="http://schemas.openxmlformats.org/officeDocument/2006/relationships/hyperlink" Target="https://community.secop.gov.co/Public/Tendering/OpportunityDetail/Index?noticeUID=CO1.NTC.1158546&amp;isFromPublicArea=True&amp;isModal=False" TargetMode="External"/><Relationship Id="rId48" Type="http://schemas.openxmlformats.org/officeDocument/2006/relationships/hyperlink" Target="https://community.secop.gov.co/Public/Tendering/OpportunityDetail/Index?noticeUID=CO1.NTC.1158702&amp;isFromPublicArea=True&amp;isModal=False" TargetMode="External"/><Relationship Id="rId56" Type="http://schemas.openxmlformats.org/officeDocument/2006/relationships/hyperlink" Target="https://community.secop.gov.co/Public/Tendering/OpportunityDetail/Index?noticeUID=CO1.NTC.1176135&amp;isFromPublicArea=True&amp;isModal=False" TargetMode="External"/><Relationship Id="rId8" Type="http://schemas.openxmlformats.org/officeDocument/2006/relationships/hyperlink" Target="https://community.secop.gov.co/Public/Tendering/OpportunityDetail/Index?noticeUID=CO1.NTC.1092406&amp;isFromPublicArea=True&amp;isModal=False" TargetMode="External"/><Relationship Id="rId51" Type="http://schemas.openxmlformats.org/officeDocument/2006/relationships/hyperlink" Target="https://community.secop.gov.co/Public/Tendering/OpportunityDetail/Index?noticeUID=CO1.NTC.1162031&amp;isFromPublicArea=True&amp;isModal=False" TargetMode="External"/><Relationship Id="rId3" Type="http://schemas.openxmlformats.org/officeDocument/2006/relationships/hyperlink" Target="https://community.secop.gov.co/Public/Tendering/OpportunityDetail/Index?noticeUID=CO1.NTC.1086537&amp;isFromPublicArea=True&amp;isModal=False" TargetMode="External"/><Relationship Id="rId12" Type="http://schemas.openxmlformats.org/officeDocument/2006/relationships/hyperlink" Target="https://community.secop.gov.co/Public/Tendering/OpportunityDetail/Index?noticeUID=CO1.NTC.1115733&amp;isFromPublicArea=True&amp;isModal=False" TargetMode="External"/><Relationship Id="rId17" Type="http://schemas.openxmlformats.org/officeDocument/2006/relationships/hyperlink" Target="https://community.secop.gov.co/Public/Tendering/OpportunityDetail/Index?noticeUID=CO1.NTC.1138883&amp;isFromPublicArea=True&amp;isModal=False" TargetMode="External"/><Relationship Id="rId25" Type="http://schemas.openxmlformats.org/officeDocument/2006/relationships/hyperlink" Target="https://community.secop.gov.co/Public/Tendering/OpportunityDetail/Index?noticeUID=CO1.NTC.1139254&amp;isFromPublicArea=True&amp;isModal=False" TargetMode="External"/><Relationship Id="rId33" Type="http://schemas.openxmlformats.org/officeDocument/2006/relationships/hyperlink" Target="https://community.secop.gov.co/Public/Tendering/OpportunityDetail/Index?noticeUID=CO1.NTC.1140112&amp;isFromPublicArea=True&amp;isModal=False" TargetMode="External"/><Relationship Id="rId38" Type="http://schemas.openxmlformats.org/officeDocument/2006/relationships/hyperlink" Target="https://community.secop.gov.co/Public/Tendering/OpportunityDetail/Index?noticeUID=CO1.NTC.1139686&amp;isFromPublicArea=True&amp;isModal=False" TargetMode="External"/><Relationship Id="rId46" Type="http://schemas.openxmlformats.org/officeDocument/2006/relationships/hyperlink" Target="https://community.secop.gov.co/Public/Tendering/OpportunityDetail/Index?noticeUID=CO1.NTC.1158739&amp;isFromPublicArea=True&amp;isModal=False" TargetMode="External"/><Relationship Id="rId59" Type="http://schemas.openxmlformats.org/officeDocument/2006/relationships/hyperlink" Target="https://community.secop.gov.co/Public/Tendering/OpportunityDetail/Index?noticeUID=CO1.NTC.1207869&amp;isFromPublicArea=True&amp;isModal=False" TargetMode="External"/><Relationship Id="rId20" Type="http://schemas.openxmlformats.org/officeDocument/2006/relationships/hyperlink" Target="https://community.secop.gov.co/Public/Tendering/OpportunityDetail/Index?noticeUID=CO1.NTC.1136920&amp;isFromPublicArea=True&amp;isModal=False" TargetMode="External"/><Relationship Id="rId41" Type="http://schemas.openxmlformats.org/officeDocument/2006/relationships/hyperlink" Target="https://community.secop.gov.co/Public/Tendering/OpportunityDetail/Index?noticeUID=CO1.NTC.1159423&amp;isFromPublicArea=True&amp;isModal=False" TargetMode="External"/><Relationship Id="rId54" Type="http://schemas.openxmlformats.org/officeDocument/2006/relationships/hyperlink" Target="https://community.secop.gov.co/Public/Tendering/OpportunityDetail/Index?noticeUID=CO1.NTC.1175921&amp;isFromPublicArea=True&amp;isModal=False" TargetMode="External"/><Relationship Id="rId1" Type="http://schemas.openxmlformats.org/officeDocument/2006/relationships/hyperlink" Target="https://community.secop.gov.co/Public/Tendering/OpportunityDetail/Index?noticeUID=CO1.NTC.1086468&amp;isFromPublicArea=True&amp;isModal=False" TargetMode="External"/><Relationship Id="rId6" Type="http://schemas.openxmlformats.org/officeDocument/2006/relationships/hyperlink" Target="https://community.secop.gov.co/Public/Tendering/OpportunityDetail/Index?noticeUID=CO1.NTC.1102747&amp;isFromPublicArea=True&amp;isModal=False" TargetMode="External"/><Relationship Id="rId15" Type="http://schemas.openxmlformats.org/officeDocument/2006/relationships/hyperlink" Target="https://community.secop.gov.co/Public/Tendering/ContractNoticePhases/View?PPI=CO1.PPI.6222292&amp;isFromPublicArea=True&amp;isModal=False" TargetMode="External"/><Relationship Id="rId23" Type="http://schemas.openxmlformats.org/officeDocument/2006/relationships/hyperlink" Target="https://community.secop.gov.co/Public/Tendering/OpportunityDetail/Index?noticeUID=CO1.NTC.1139209&amp;isFromPublicArea=True&amp;isModal=False" TargetMode="External"/><Relationship Id="rId28" Type="http://schemas.openxmlformats.org/officeDocument/2006/relationships/hyperlink" Target="https://community.secop.gov.co/Public/Tendering/OpportunityDetail/Index?noticeUID=CO1.NTC.1139265&amp;isFromPublicArea=True&amp;isModal=False" TargetMode="External"/><Relationship Id="rId36" Type="http://schemas.openxmlformats.org/officeDocument/2006/relationships/hyperlink" Target="https://community.secop.gov.co/Public/Tendering/OpportunityDetail/Index?noticeUID=CO1.NTC.1139607&amp;isFromPublicArea=True&amp;isModal=False" TargetMode="External"/><Relationship Id="rId49" Type="http://schemas.openxmlformats.org/officeDocument/2006/relationships/hyperlink" Target="https://community.secop.gov.co/Public/Tendering/OpportunityDetail/Index?noticeUID=CO1.NTC.1158548&amp;isFromPublicArea=True&amp;isModal=False" TargetMode="External"/><Relationship Id="rId57" Type="http://schemas.openxmlformats.org/officeDocument/2006/relationships/hyperlink" Target="https://community.secop.gov.co/Public/Tendering/OpportunityDetail/Index?noticeUID=CO1.NTC.1188362&amp;isFromPublicArea=True&amp;isModal=False" TargetMode="External"/><Relationship Id="rId10" Type="http://schemas.openxmlformats.org/officeDocument/2006/relationships/hyperlink" Target="https://community.secop.gov.co/Public/Tendering/OpportunityDetail/Index?noticeUID=CO1.NTC.1094488&amp;isFromPublicArea=True&amp;isModal=False" TargetMode="External"/><Relationship Id="rId31" Type="http://schemas.openxmlformats.org/officeDocument/2006/relationships/hyperlink" Target="https://community.secop.gov.co/Public/Tendering/OpportunityDetail/Index?noticeUID=CO1.NTC.1140113&amp;isFromPublicArea=True&amp;isModal=False" TargetMode="External"/><Relationship Id="rId44" Type="http://schemas.openxmlformats.org/officeDocument/2006/relationships/hyperlink" Target="https://community.secop.gov.co/Public/Tendering/OpportunityDetail/Index?noticeUID=CO1.NTC.1158546&amp;isFromPublicArea=True&amp;isModal=False" TargetMode="External"/><Relationship Id="rId52" Type="http://schemas.openxmlformats.org/officeDocument/2006/relationships/hyperlink" Target="https://community.secop.gov.co/Public/Tendering/OpportunityDetail/Index?noticeUID=CO1.NTC.1167503&amp;isFromPublicArea=True&amp;isModal=False" TargetMode="External"/><Relationship Id="rId60" Type="http://schemas.openxmlformats.org/officeDocument/2006/relationships/hyperlink" Target="https://community.secop.gov.co/Public/Tendering/OpportunityDetail/Index?noticeUID=CO1.NTC.1195924&amp;isFromPublicArea=True&amp;isModal=False" TargetMode="External"/><Relationship Id="rId4" Type="http://schemas.openxmlformats.org/officeDocument/2006/relationships/hyperlink" Target="https://community.secop.gov.co/Public/Tendering/OpportunityDetail/Index?noticeUID=CO1.NTC.1086474&amp;isFromPublicArea=True&amp;isModal=False" TargetMode="External"/><Relationship Id="rId9" Type="http://schemas.openxmlformats.org/officeDocument/2006/relationships/hyperlink" Target="https://community.secop.gov.co/Public/Tendering/OpportunityDetail/Index?noticeUID=CO1.NTC.1088608&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25"/>
  <sheetViews>
    <sheetView tabSelected="1" topLeftCell="A222" zoomScale="80" zoomScaleNormal="80" workbookViewId="0">
      <pane xSplit="10" topLeftCell="K1" activePane="topRight" state="frozen"/>
      <selection activeCell="A173" sqref="A173"/>
      <selection pane="topRight" activeCell="D222" sqref="D222"/>
    </sheetView>
  </sheetViews>
  <sheetFormatPr baseColWidth="10" defaultRowHeight="15" x14ac:dyDescent="0.25"/>
  <cols>
    <col min="1" max="1" width="7.85546875" style="20" customWidth="1"/>
    <col min="2" max="2" width="14" style="20" customWidth="1"/>
    <col min="3" max="3" width="16.28515625" style="20" customWidth="1"/>
    <col min="4" max="4" width="24.7109375" style="20" customWidth="1"/>
    <col min="5" max="5" width="18.85546875" style="1" customWidth="1"/>
    <col min="6" max="6" width="15.7109375" style="37" customWidth="1"/>
    <col min="7" max="7" width="12.85546875" style="20" customWidth="1"/>
    <col min="8" max="9" width="39.7109375" style="20" customWidth="1"/>
    <col min="10" max="10" width="16.42578125" style="20" customWidth="1"/>
    <col min="11" max="11" width="14.42578125" style="20" customWidth="1"/>
    <col min="12" max="12" width="19.85546875" style="20" customWidth="1"/>
    <col min="13" max="13" width="13.85546875" style="20" customWidth="1"/>
    <col min="14" max="14" width="18.85546875" style="20" customWidth="1"/>
    <col min="15" max="15" width="22.28515625" style="20" bestFit="1" customWidth="1"/>
    <col min="16" max="16" width="16.140625" style="20" customWidth="1"/>
    <col min="17" max="17" width="14.7109375" style="20" bestFit="1" customWidth="1"/>
    <col min="18" max="18" width="13.5703125" style="20" bestFit="1" customWidth="1"/>
    <col min="19" max="19" width="18.85546875" style="38" bestFit="1" customWidth="1"/>
    <col min="20" max="20" width="16.7109375" style="38" customWidth="1"/>
    <col min="21" max="21" width="11.5703125" style="20" bestFit="1" customWidth="1"/>
    <col min="22" max="22" width="15" style="38" bestFit="1" customWidth="1"/>
    <col min="23" max="23" width="14.42578125" style="38" customWidth="1"/>
    <col min="24" max="24" width="12.7109375" style="38" customWidth="1"/>
    <col min="25" max="25" width="11.85546875" style="20" customWidth="1"/>
    <col min="26" max="26" width="12" style="20" bestFit="1" customWidth="1"/>
    <col min="27" max="27" width="14.5703125" style="1" customWidth="1"/>
    <col min="28" max="28" width="13.85546875" style="20" customWidth="1"/>
    <col min="29" max="29" width="12.28515625" style="20" bestFit="1" customWidth="1"/>
    <col min="30" max="30" width="14.28515625" style="20" customWidth="1"/>
    <col min="31" max="31" width="14.42578125" style="20" customWidth="1"/>
    <col min="32" max="32" width="14.85546875" style="20" customWidth="1"/>
    <col min="33" max="33" width="16.7109375" style="20" customWidth="1"/>
    <col min="34" max="34" width="10.5703125" style="20" hidden="1" customWidth="1"/>
    <col min="35" max="35" width="11.140625" style="20" hidden="1" customWidth="1"/>
    <col min="36" max="37" width="14.42578125" style="20" customWidth="1"/>
    <col min="38" max="38" width="33.7109375" style="20" customWidth="1"/>
    <col min="39" max="39" width="21.140625" style="8" customWidth="1"/>
    <col min="40" max="40" width="62.5703125" style="20" customWidth="1"/>
    <col min="41" max="16384" width="11.42578125" style="32"/>
  </cols>
  <sheetData>
    <row r="1" spans="1:40" x14ac:dyDescent="0.25">
      <c r="A1" s="62">
        <v>0</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40"/>
      <c r="AL1" s="18"/>
      <c r="AM1" s="18"/>
      <c r="AN1" s="18"/>
    </row>
    <row r="2" spans="1:40" s="5" customFormat="1" ht="61.5" customHeight="1" x14ac:dyDescent="0.25">
      <c r="A2" s="30" t="s">
        <v>0</v>
      </c>
      <c r="B2" s="30" t="s">
        <v>1</v>
      </c>
      <c r="C2" s="30" t="s">
        <v>2</v>
      </c>
      <c r="D2" s="30" t="s">
        <v>3</v>
      </c>
      <c r="E2" s="30" t="s">
        <v>4</v>
      </c>
      <c r="F2" s="30" t="s">
        <v>5</v>
      </c>
      <c r="G2" s="30" t="s">
        <v>6</v>
      </c>
      <c r="H2" s="30" t="s">
        <v>42</v>
      </c>
      <c r="I2" s="30"/>
      <c r="J2" s="30" t="s">
        <v>7</v>
      </c>
      <c r="K2" s="61" t="s">
        <v>44</v>
      </c>
      <c r="L2" s="61"/>
      <c r="M2" s="61"/>
      <c r="N2" s="30" t="s">
        <v>8</v>
      </c>
      <c r="O2" s="30" t="s">
        <v>9</v>
      </c>
      <c r="P2" s="30" t="s">
        <v>10</v>
      </c>
      <c r="Q2" s="30" t="s">
        <v>11</v>
      </c>
      <c r="R2" s="30" t="s">
        <v>12</v>
      </c>
      <c r="S2" s="23" t="s">
        <v>13</v>
      </c>
      <c r="T2" s="23" t="s">
        <v>14</v>
      </c>
      <c r="U2" s="30" t="s">
        <v>15</v>
      </c>
      <c r="V2" s="23" t="s">
        <v>16</v>
      </c>
      <c r="W2" s="23" t="s">
        <v>41</v>
      </c>
      <c r="X2" s="23" t="s">
        <v>507</v>
      </c>
      <c r="Y2" s="30" t="s">
        <v>17</v>
      </c>
      <c r="Z2" s="30" t="s">
        <v>18</v>
      </c>
      <c r="AA2" s="30" t="s">
        <v>19</v>
      </c>
      <c r="AB2" s="30" t="s">
        <v>20</v>
      </c>
      <c r="AC2" s="30" t="s">
        <v>21</v>
      </c>
      <c r="AD2" s="30" t="s">
        <v>38</v>
      </c>
      <c r="AE2" s="30" t="s">
        <v>22</v>
      </c>
      <c r="AF2" s="30" t="s">
        <v>23</v>
      </c>
      <c r="AG2" s="30" t="s">
        <v>24</v>
      </c>
      <c r="AH2" s="24" t="s">
        <v>25</v>
      </c>
      <c r="AI2" s="24" t="s">
        <v>26</v>
      </c>
      <c r="AJ2" s="30" t="s">
        <v>27</v>
      </c>
      <c r="AK2" s="30" t="s">
        <v>39</v>
      </c>
      <c r="AL2" s="25" t="s">
        <v>51</v>
      </c>
      <c r="AM2" s="25" t="s">
        <v>53</v>
      </c>
      <c r="AN2" s="25" t="s">
        <v>441</v>
      </c>
    </row>
    <row r="3" spans="1:40" s="5" customFormat="1" ht="157.5" customHeight="1" x14ac:dyDescent="0.25">
      <c r="A3" s="1">
        <v>2020</v>
      </c>
      <c r="B3" s="2">
        <v>43854</v>
      </c>
      <c r="C3" s="1" t="s">
        <v>28</v>
      </c>
      <c r="D3" s="1" t="s">
        <v>45</v>
      </c>
      <c r="E3" s="1" t="s">
        <v>46</v>
      </c>
      <c r="F3" s="1" t="s">
        <v>29</v>
      </c>
      <c r="G3" s="1" t="s">
        <v>30</v>
      </c>
      <c r="H3" s="4" t="s">
        <v>47</v>
      </c>
      <c r="I3" s="4" t="s">
        <v>511</v>
      </c>
      <c r="J3" s="1" t="s">
        <v>48</v>
      </c>
      <c r="K3" s="1" t="s">
        <v>32</v>
      </c>
      <c r="L3" s="1" t="s">
        <v>32</v>
      </c>
      <c r="M3" s="1" t="s">
        <v>32</v>
      </c>
      <c r="N3" s="1">
        <v>1069727455</v>
      </c>
      <c r="O3" s="1" t="s">
        <v>40</v>
      </c>
      <c r="P3" s="1" t="s">
        <v>31</v>
      </c>
      <c r="Q3" s="1" t="s">
        <v>49</v>
      </c>
      <c r="R3" s="1" t="s">
        <v>50</v>
      </c>
      <c r="S3" s="8">
        <v>66000000</v>
      </c>
      <c r="T3" s="8"/>
      <c r="W3" s="8">
        <f>+S3+V4</f>
        <v>69750000</v>
      </c>
      <c r="Y3" s="1">
        <f>12*30</f>
        <v>360</v>
      </c>
      <c r="Z3" s="1" t="s">
        <v>33</v>
      </c>
      <c r="AA3" s="2">
        <v>43854</v>
      </c>
      <c r="AB3" s="2">
        <v>44219</v>
      </c>
      <c r="AC3" s="1">
        <v>126</v>
      </c>
      <c r="AD3" s="2">
        <v>44345</v>
      </c>
      <c r="AE3" s="1"/>
      <c r="AG3" s="1" t="s">
        <v>663</v>
      </c>
      <c r="AH3" s="19">
        <v>0</v>
      </c>
      <c r="AI3" s="19">
        <v>0.02</v>
      </c>
      <c r="AJ3" s="1" t="str">
        <f ca="1">+IF(AD3&gt;NOW(),"EN EJECUCIÓN","TERMINADO")</f>
        <v>EN EJECUCIÓN</v>
      </c>
      <c r="AK3" s="1"/>
      <c r="AL3" s="1" t="s">
        <v>52</v>
      </c>
      <c r="AM3" s="8">
        <v>5500000</v>
      </c>
      <c r="AN3" s="1" t="s">
        <v>1464</v>
      </c>
    </row>
    <row r="4" spans="1:40" s="5" customFormat="1" ht="150" customHeight="1" x14ac:dyDescent="0.25">
      <c r="A4" s="1">
        <v>2020</v>
      </c>
      <c r="B4" s="2">
        <v>43858</v>
      </c>
      <c r="C4" s="1" t="s">
        <v>28</v>
      </c>
      <c r="D4" s="1" t="s">
        <v>104</v>
      </c>
      <c r="E4" s="1" t="s">
        <v>105</v>
      </c>
      <c r="F4" s="1" t="s">
        <v>29</v>
      </c>
      <c r="G4" s="1" t="s">
        <v>30</v>
      </c>
      <c r="H4" s="4" t="s">
        <v>99</v>
      </c>
      <c r="I4" s="4" t="s">
        <v>512</v>
      </c>
      <c r="J4" s="1" t="s">
        <v>106</v>
      </c>
      <c r="K4" s="1"/>
      <c r="L4" s="1"/>
      <c r="M4" s="1"/>
      <c r="N4" s="1">
        <v>11388875</v>
      </c>
      <c r="O4" s="1" t="s">
        <v>40</v>
      </c>
      <c r="P4" s="1" t="s">
        <v>31</v>
      </c>
      <c r="Q4" s="1" t="s">
        <v>107</v>
      </c>
      <c r="R4" s="1" t="s">
        <v>108</v>
      </c>
      <c r="S4" s="8">
        <v>7500000</v>
      </c>
      <c r="T4" s="8"/>
      <c r="U4" s="16" t="s">
        <v>506</v>
      </c>
      <c r="V4" s="17">
        <v>3750000</v>
      </c>
      <c r="W4" s="8">
        <f>+S4+V4</f>
        <v>11250000</v>
      </c>
      <c r="X4" s="2">
        <v>43944</v>
      </c>
      <c r="Y4" s="1">
        <f t="shared" ref="Y4:Y9" si="0">3*30</f>
        <v>90</v>
      </c>
      <c r="Z4" s="1" t="s">
        <v>36</v>
      </c>
      <c r="AA4" s="2">
        <v>43861</v>
      </c>
      <c r="AB4" s="2">
        <v>43951</v>
      </c>
      <c r="AC4" s="1"/>
      <c r="AD4" s="2">
        <v>43997</v>
      </c>
      <c r="AE4" s="1"/>
      <c r="AF4" s="1" t="s">
        <v>508</v>
      </c>
      <c r="AG4" s="1" t="s">
        <v>140</v>
      </c>
      <c r="AH4" s="19"/>
      <c r="AI4" s="19"/>
      <c r="AJ4" s="1" t="str">
        <f t="shared" ref="AJ4:AJ67" ca="1" si="1">+IF(AD4&gt;NOW(),"EN EJECUCIÓN","TERMINADO")</f>
        <v>TERMINADO</v>
      </c>
      <c r="AK4" s="1"/>
      <c r="AL4" s="1" t="s">
        <v>103</v>
      </c>
      <c r="AM4" s="8">
        <v>2500000</v>
      </c>
      <c r="AN4" s="1" t="s">
        <v>442</v>
      </c>
    </row>
    <row r="5" spans="1:40" s="5" customFormat="1" ht="150" customHeight="1" x14ac:dyDescent="0.25">
      <c r="A5" s="1">
        <v>2020</v>
      </c>
      <c r="B5" s="2">
        <v>43860</v>
      </c>
      <c r="C5" s="1" t="s">
        <v>28</v>
      </c>
      <c r="D5" s="1" t="s">
        <v>97</v>
      </c>
      <c r="E5" s="1" t="s">
        <v>98</v>
      </c>
      <c r="F5" s="1" t="s">
        <v>29</v>
      </c>
      <c r="G5" s="1" t="s">
        <v>30</v>
      </c>
      <c r="H5" s="4" t="s">
        <v>99</v>
      </c>
      <c r="I5" s="4" t="s">
        <v>512</v>
      </c>
      <c r="J5" s="1" t="s">
        <v>100</v>
      </c>
      <c r="K5" s="1"/>
      <c r="L5" s="1"/>
      <c r="M5" s="1"/>
      <c r="N5" s="1">
        <v>4090379</v>
      </c>
      <c r="O5" s="1" t="s">
        <v>40</v>
      </c>
      <c r="P5" s="1" t="s">
        <v>31</v>
      </c>
      <c r="Q5" s="1" t="s">
        <v>101</v>
      </c>
      <c r="R5" s="1" t="s">
        <v>102</v>
      </c>
      <c r="S5" s="8">
        <v>7500000</v>
      </c>
      <c r="T5" s="8"/>
      <c r="U5" s="1" t="s">
        <v>509</v>
      </c>
      <c r="V5" s="17">
        <v>3750000</v>
      </c>
      <c r="W5" s="8">
        <f t="shared" ref="W5:W67" si="2">+S5+V5</f>
        <v>11250000</v>
      </c>
      <c r="X5" s="2">
        <v>43944</v>
      </c>
      <c r="Y5" s="1">
        <f t="shared" si="0"/>
        <v>90</v>
      </c>
      <c r="Z5" s="1" t="s">
        <v>36</v>
      </c>
      <c r="AA5" s="2">
        <v>43861</v>
      </c>
      <c r="AB5" s="2">
        <v>43951</v>
      </c>
      <c r="AC5" s="1"/>
      <c r="AD5" s="2">
        <v>43997</v>
      </c>
      <c r="AE5" s="1"/>
      <c r="AF5" s="1" t="s">
        <v>508</v>
      </c>
      <c r="AG5" s="1" t="s">
        <v>140</v>
      </c>
      <c r="AH5" s="19"/>
      <c r="AI5" s="19"/>
      <c r="AJ5" s="1" t="str">
        <f t="shared" ca="1" si="1"/>
        <v>TERMINADO</v>
      </c>
      <c r="AK5" s="1"/>
      <c r="AL5" s="1" t="s">
        <v>103</v>
      </c>
      <c r="AM5" s="8">
        <v>2500000</v>
      </c>
      <c r="AN5" s="1" t="s">
        <v>442</v>
      </c>
    </row>
    <row r="6" spans="1:40" s="5" customFormat="1" ht="150" customHeight="1" x14ac:dyDescent="0.25">
      <c r="A6" s="1">
        <v>2020</v>
      </c>
      <c r="B6" s="2">
        <v>43865</v>
      </c>
      <c r="C6" s="1" t="s">
        <v>28</v>
      </c>
      <c r="D6" s="1" t="s">
        <v>109</v>
      </c>
      <c r="E6" s="1" t="s">
        <v>110</v>
      </c>
      <c r="F6" s="1" t="s">
        <v>29</v>
      </c>
      <c r="G6" s="1" t="s">
        <v>30</v>
      </c>
      <c r="H6" s="4" t="s">
        <v>99</v>
      </c>
      <c r="I6" s="4" t="s">
        <v>512</v>
      </c>
      <c r="J6" s="1" t="s">
        <v>111</v>
      </c>
      <c r="K6" s="1"/>
      <c r="L6" s="1"/>
      <c r="M6" s="1"/>
      <c r="N6" s="1">
        <v>1032656249</v>
      </c>
      <c r="O6" s="1" t="s">
        <v>40</v>
      </c>
      <c r="P6" s="1" t="s">
        <v>31</v>
      </c>
      <c r="Q6" s="1" t="s">
        <v>112</v>
      </c>
      <c r="R6" s="1" t="s">
        <v>113</v>
      </c>
      <c r="S6" s="8">
        <v>7500000</v>
      </c>
      <c r="T6" s="8"/>
      <c r="U6" s="1" t="s">
        <v>509</v>
      </c>
      <c r="V6" s="17">
        <v>3750000</v>
      </c>
      <c r="W6" s="8">
        <f t="shared" si="2"/>
        <v>11250000</v>
      </c>
      <c r="X6" s="2">
        <v>43945</v>
      </c>
      <c r="Y6" s="1">
        <f t="shared" si="0"/>
        <v>90</v>
      </c>
      <c r="Z6" s="1" t="s">
        <v>36</v>
      </c>
      <c r="AA6" s="2">
        <v>43866</v>
      </c>
      <c r="AB6" s="2">
        <v>43955</v>
      </c>
      <c r="AC6" s="1"/>
      <c r="AD6" s="2">
        <v>44002</v>
      </c>
      <c r="AE6" s="1"/>
      <c r="AF6" s="1" t="s">
        <v>508</v>
      </c>
      <c r="AG6" s="1" t="s">
        <v>140</v>
      </c>
      <c r="AH6" s="19"/>
      <c r="AI6" s="19"/>
      <c r="AJ6" s="1" t="str">
        <f t="shared" ca="1" si="1"/>
        <v>TERMINADO</v>
      </c>
      <c r="AK6" s="1"/>
      <c r="AL6" s="1" t="s">
        <v>103</v>
      </c>
      <c r="AM6" s="8">
        <v>2500000</v>
      </c>
      <c r="AN6" s="1" t="s">
        <v>442</v>
      </c>
    </row>
    <row r="7" spans="1:40" s="5" customFormat="1" ht="150" customHeight="1" x14ac:dyDescent="0.25">
      <c r="A7" s="1">
        <v>2020</v>
      </c>
      <c r="B7" s="2">
        <v>43865</v>
      </c>
      <c r="C7" s="1" t="s">
        <v>28</v>
      </c>
      <c r="D7" s="1" t="s">
        <v>55</v>
      </c>
      <c r="E7" s="1" t="s">
        <v>54</v>
      </c>
      <c r="F7" s="1" t="s">
        <v>29</v>
      </c>
      <c r="G7" s="1" t="s">
        <v>30</v>
      </c>
      <c r="H7" s="4" t="s">
        <v>56</v>
      </c>
      <c r="I7" s="4" t="s">
        <v>513</v>
      </c>
      <c r="J7" s="1" t="s">
        <v>57</v>
      </c>
      <c r="K7" s="1"/>
      <c r="L7" s="1"/>
      <c r="M7" s="1"/>
      <c r="N7" s="1">
        <v>52388518</v>
      </c>
      <c r="O7" s="1" t="s">
        <v>40</v>
      </c>
      <c r="P7" s="1" t="s">
        <v>35</v>
      </c>
      <c r="Q7" s="1" t="s">
        <v>58</v>
      </c>
      <c r="R7" s="1" t="s">
        <v>59</v>
      </c>
      <c r="S7" s="8">
        <v>22500000</v>
      </c>
      <c r="T7" s="8"/>
      <c r="U7" s="1"/>
      <c r="V7" s="8"/>
      <c r="W7" s="8">
        <f t="shared" si="2"/>
        <v>22500000</v>
      </c>
      <c r="X7" s="8"/>
      <c r="Y7" s="1">
        <f t="shared" si="0"/>
        <v>90</v>
      </c>
      <c r="Z7" s="1" t="s">
        <v>36</v>
      </c>
      <c r="AA7" s="2">
        <v>43867</v>
      </c>
      <c r="AB7" s="2">
        <v>43956</v>
      </c>
      <c r="AC7" s="1"/>
      <c r="AD7" s="2">
        <v>43956</v>
      </c>
      <c r="AE7" s="1"/>
      <c r="AF7" s="1"/>
      <c r="AG7" s="1" t="s">
        <v>34</v>
      </c>
      <c r="AH7" s="19"/>
      <c r="AI7" s="19"/>
      <c r="AJ7" s="1" t="str">
        <f t="shared" ca="1" si="1"/>
        <v>TERMINADO</v>
      </c>
      <c r="AK7" s="1"/>
      <c r="AL7" s="1" t="s">
        <v>60</v>
      </c>
      <c r="AM7" s="8">
        <v>7500000</v>
      </c>
      <c r="AN7" s="51" t="s">
        <v>1362</v>
      </c>
    </row>
    <row r="8" spans="1:40" s="5" customFormat="1" ht="150" customHeight="1" x14ac:dyDescent="0.25">
      <c r="A8" s="1">
        <v>2020</v>
      </c>
      <c r="B8" s="2">
        <v>43865</v>
      </c>
      <c r="C8" s="1" t="s">
        <v>28</v>
      </c>
      <c r="D8" s="1" t="s">
        <v>128</v>
      </c>
      <c r="E8" s="1" t="s">
        <v>129</v>
      </c>
      <c r="F8" s="1" t="s">
        <v>29</v>
      </c>
      <c r="G8" s="1" t="s">
        <v>30</v>
      </c>
      <c r="H8" s="4" t="s">
        <v>130</v>
      </c>
      <c r="I8" s="4" t="s">
        <v>513</v>
      </c>
      <c r="J8" s="1" t="s">
        <v>131</v>
      </c>
      <c r="K8" s="1"/>
      <c r="L8" s="1"/>
      <c r="M8" s="1"/>
      <c r="N8" s="1">
        <v>1015415370</v>
      </c>
      <c r="O8" s="1" t="s">
        <v>40</v>
      </c>
      <c r="P8" s="1" t="s">
        <v>31</v>
      </c>
      <c r="Q8" s="1" t="s">
        <v>133</v>
      </c>
      <c r="R8" s="1" t="s">
        <v>132</v>
      </c>
      <c r="S8" s="8">
        <v>16500000</v>
      </c>
      <c r="T8" s="8"/>
      <c r="U8" s="1"/>
      <c r="V8" s="8"/>
      <c r="W8" s="8">
        <f t="shared" si="2"/>
        <v>16500000</v>
      </c>
      <c r="X8" s="8"/>
      <c r="Y8" s="1">
        <f t="shared" si="0"/>
        <v>90</v>
      </c>
      <c r="Z8" s="1" t="s">
        <v>36</v>
      </c>
      <c r="AA8" s="2">
        <v>43867</v>
      </c>
      <c r="AB8" s="2">
        <v>43956</v>
      </c>
      <c r="AC8" s="1"/>
      <c r="AD8" s="2">
        <v>43956</v>
      </c>
      <c r="AE8" s="1"/>
      <c r="AF8" s="1"/>
      <c r="AG8" s="1" t="s">
        <v>141</v>
      </c>
      <c r="AH8" s="19"/>
      <c r="AI8" s="19"/>
      <c r="AJ8" s="1" t="str">
        <f t="shared" ca="1" si="1"/>
        <v>TERMINADO</v>
      </c>
      <c r="AK8" s="1"/>
      <c r="AL8" s="1" t="s">
        <v>134</v>
      </c>
      <c r="AM8" s="8">
        <v>5500000</v>
      </c>
      <c r="AN8" s="51" t="s">
        <v>1363</v>
      </c>
    </row>
    <row r="9" spans="1:40" s="5" customFormat="1" ht="150" customHeight="1" x14ac:dyDescent="0.25">
      <c r="A9" s="1">
        <v>2020</v>
      </c>
      <c r="B9" s="2">
        <v>43865</v>
      </c>
      <c r="C9" s="1" t="s">
        <v>28</v>
      </c>
      <c r="D9" s="1" t="s">
        <v>121</v>
      </c>
      <c r="E9" s="1" t="s">
        <v>122</v>
      </c>
      <c r="F9" s="1" t="s">
        <v>29</v>
      </c>
      <c r="G9" s="1" t="s">
        <v>30</v>
      </c>
      <c r="H9" s="4" t="s">
        <v>123</v>
      </c>
      <c r="I9" s="4" t="s">
        <v>513</v>
      </c>
      <c r="J9" s="1" t="s">
        <v>124</v>
      </c>
      <c r="K9" s="1"/>
      <c r="L9" s="1"/>
      <c r="M9" s="1"/>
      <c r="N9" s="1">
        <v>78114406</v>
      </c>
      <c r="O9" s="1" t="s">
        <v>40</v>
      </c>
      <c r="P9" s="1" t="s">
        <v>31</v>
      </c>
      <c r="Q9" s="1" t="s">
        <v>126</v>
      </c>
      <c r="R9" s="1" t="s">
        <v>125</v>
      </c>
      <c r="S9" s="8">
        <v>16500000</v>
      </c>
      <c r="T9" s="8"/>
      <c r="U9" s="1"/>
      <c r="V9" s="8"/>
      <c r="W9" s="8">
        <f t="shared" si="2"/>
        <v>16500000</v>
      </c>
      <c r="X9" s="8"/>
      <c r="Y9" s="1">
        <f t="shared" si="0"/>
        <v>90</v>
      </c>
      <c r="Z9" s="1" t="s">
        <v>36</v>
      </c>
      <c r="AA9" s="2">
        <v>43867</v>
      </c>
      <c r="AB9" s="2">
        <v>43956</v>
      </c>
      <c r="AC9" s="1"/>
      <c r="AD9" s="2">
        <v>43956</v>
      </c>
      <c r="AE9" s="1"/>
      <c r="AF9" s="1"/>
      <c r="AG9" s="1" t="s">
        <v>142</v>
      </c>
      <c r="AH9" s="19"/>
      <c r="AI9" s="19"/>
      <c r="AJ9" s="1" t="str">
        <f t="shared" ca="1" si="1"/>
        <v>TERMINADO</v>
      </c>
      <c r="AK9" s="1"/>
      <c r="AL9" s="1" t="s">
        <v>127</v>
      </c>
      <c r="AM9" s="8">
        <v>5500000</v>
      </c>
      <c r="AN9" s="51" t="s">
        <v>1364</v>
      </c>
    </row>
    <row r="10" spans="1:40" s="5" customFormat="1" ht="150" customHeight="1" x14ac:dyDescent="0.25">
      <c r="A10" s="1">
        <v>2020</v>
      </c>
      <c r="B10" s="2">
        <v>43865</v>
      </c>
      <c r="C10" s="1" t="s">
        <v>28</v>
      </c>
      <c r="D10" s="1" t="s">
        <v>90</v>
      </c>
      <c r="E10" s="1" t="s">
        <v>91</v>
      </c>
      <c r="F10" s="1" t="s">
        <v>29</v>
      </c>
      <c r="G10" s="1" t="s">
        <v>30</v>
      </c>
      <c r="H10" s="4" t="s">
        <v>92</v>
      </c>
      <c r="I10" s="4" t="s">
        <v>513</v>
      </c>
      <c r="J10" s="1" t="s">
        <v>93</v>
      </c>
      <c r="K10" s="1"/>
      <c r="L10" s="1"/>
      <c r="M10" s="1"/>
      <c r="N10" s="1">
        <v>79719940</v>
      </c>
      <c r="O10" s="1" t="s">
        <v>40</v>
      </c>
      <c r="P10" s="1" t="s">
        <v>35</v>
      </c>
      <c r="Q10" s="1" t="s">
        <v>95</v>
      </c>
      <c r="R10" s="1" t="s">
        <v>94</v>
      </c>
      <c r="S10" s="8">
        <v>16500000</v>
      </c>
      <c r="T10" s="8"/>
      <c r="U10" s="1"/>
      <c r="V10" s="8"/>
      <c r="W10" s="8">
        <f t="shared" si="2"/>
        <v>16500000</v>
      </c>
      <c r="X10" s="8"/>
      <c r="Y10" s="1">
        <v>90</v>
      </c>
      <c r="Z10" s="1" t="s">
        <v>36</v>
      </c>
      <c r="AA10" s="2">
        <v>43866</v>
      </c>
      <c r="AB10" s="2">
        <v>43955</v>
      </c>
      <c r="AC10" s="1"/>
      <c r="AD10" s="2">
        <v>43955</v>
      </c>
      <c r="AE10" s="1"/>
      <c r="AF10" s="1"/>
      <c r="AG10" s="1" t="s">
        <v>57</v>
      </c>
      <c r="AH10" s="19"/>
      <c r="AI10" s="19"/>
      <c r="AJ10" s="1" t="str">
        <f t="shared" ca="1" si="1"/>
        <v>TERMINADO</v>
      </c>
      <c r="AK10" s="1"/>
      <c r="AL10" s="1" t="s">
        <v>96</v>
      </c>
      <c r="AM10" s="8">
        <v>5500000</v>
      </c>
      <c r="AN10" s="51" t="s">
        <v>1365</v>
      </c>
    </row>
    <row r="11" spans="1:40" s="5" customFormat="1" ht="150" customHeight="1" x14ac:dyDescent="0.25">
      <c r="A11" s="1">
        <v>2020</v>
      </c>
      <c r="B11" s="2">
        <v>43866</v>
      </c>
      <c r="C11" s="1" t="s">
        <v>28</v>
      </c>
      <c r="D11" s="1" t="s">
        <v>83</v>
      </c>
      <c r="E11" s="1" t="s">
        <v>84</v>
      </c>
      <c r="F11" s="1" t="s">
        <v>29</v>
      </c>
      <c r="G11" s="1" t="s">
        <v>30</v>
      </c>
      <c r="H11" s="4" t="s">
        <v>85</v>
      </c>
      <c r="I11" s="4" t="s">
        <v>513</v>
      </c>
      <c r="J11" s="1" t="s">
        <v>86</v>
      </c>
      <c r="K11" s="1"/>
      <c r="L11" s="1"/>
      <c r="M11" s="1"/>
      <c r="N11" s="1">
        <v>520083301</v>
      </c>
      <c r="O11" s="1" t="s">
        <v>40</v>
      </c>
      <c r="P11" s="1" t="s">
        <v>31</v>
      </c>
      <c r="Q11" s="1" t="s">
        <v>88</v>
      </c>
      <c r="R11" s="1" t="s">
        <v>87</v>
      </c>
      <c r="S11" s="8">
        <v>16500000</v>
      </c>
      <c r="T11" s="8"/>
      <c r="U11" s="1"/>
      <c r="V11" s="8"/>
      <c r="W11" s="8">
        <f t="shared" si="2"/>
        <v>16500000</v>
      </c>
      <c r="X11" s="8"/>
      <c r="Y11" s="1">
        <v>90</v>
      </c>
      <c r="Z11" s="1" t="s">
        <v>36</v>
      </c>
      <c r="AA11" s="2">
        <v>43867</v>
      </c>
      <c r="AB11" s="2">
        <v>43956</v>
      </c>
      <c r="AC11" s="1"/>
      <c r="AD11" s="2">
        <v>43956</v>
      </c>
      <c r="AE11" s="1"/>
      <c r="AF11" s="1"/>
      <c r="AG11" s="1" t="s">
        <v>423</v>
      </c>
      <c r="AH11" s="19"/>
      <c r="AI11" s="19"/>
      <c r="AJ11" s="1" t="str">
        <f t="shared" ca="1" si="1"/>
        <v>TERMINADO</v>
      </c>
      <c r="AK11" s="1"/>
      <c r="AL11" s="1" t="s">
        <v>89</v>
      </c>
      <c r="AM11" s="8">
        <v>5500000</v>
      </c>
      <c r="AN11" s="51" t="s">
        <v>1366</v>
      </c>
    </row>
    <row r="12" spans="1:40" s="5" customFormat="1" ht="150" customHeight="1" x14ac:dyDescent="0.25">
      <c r="A12" s="1">
        <v>2020</v>
      </c>
      <c r="B12" s="2">
        <v>43872</v>
      </c>
      <c r="C12" s="1" t="s">
        <v>28</v>
      </c>
      <c r="D12" s="1" t="s">
        <v>62</v>
      </c>
      <c r="E12" s="1" t="s">
        <v>61</v>
      </c>
      <c r="F12" s="1" t="s">
        <v>29</v>
      </c>
      <c r="G12" s="1" t="s">
        <v>30</v>
      </c>
      <c r="H12" s="4" t="s">
        <v>63</v>
      </c>
      <c r="I12" s="4" t="s">
        <v>513</v>
      </c>
      <c r="J12" s="1" t="s">
        <v>137</v>
      </c>
      <c r="K12" s="1"/>
      <c r="L12" s="1"/>
      <c r="M12" s="1"/>
      <c r="N12" s="1">
        <v>7706046</v>
      </c>
      <c r="O12" s="1" t="s">
        <v>40</v>
      </c>
      <c r="P12" s="1" t="s">
        <v>31</v>
      </c>
      <c r="Q12" s="1" t="s">
        <v>65</v>
      </c>
      <c r="R12" s="1" t="s">
        <v>138</v>
      </c>
      <c r="S12" s="8">
        <v>16500000</v>
      </c>
      <c r="T12" s="8"/>
      <c r="U12" s="1"/>
      <c r="V12" s="8"/>
      <c r="W12" s="8">
        <f t="shared" si="2"/>
        <v>16500000</v>
      </c>
      <c r="X12" s="8"/>
      <c r="Y12" s="1">
        <v>90</v>
      </c>
      <c r="Z12" s="1" t="s">
        <v>36</v>
      </c>
      <c r="AA12" s="2">
        <v>43874</v>
      </c>
      <c r="AB12" s="2">
        <v>43963</v>
      </c>
      <c r="AC12" s="1"/>
      <c r="AD12" s="2">
        <v>43963</v>
      </c>
      <c r="AE12" s="1"/>
      <c r="AF12" s="1"/>
      <c r="AG12" s="1" t="s">
        <v>423</v>
      </c>
      <c r="AH12" s="19"/>
      <c r="AI12" s="19"/>
      <c r="AJ12" s="1" t="str">
        <f t="shared" ca="1" si="1"/>
        <v>TERMINADO</v>
      </c>
      <c r="AK12" s="1"/>
      <c r="AL12" s="1" t="s">
        <v>139</v>
      </c>
      <c r="AM12" s="8">
        <v>5500000</v>
      </c>
      <c r="AN12" s="51" t="s">
        <v>1367</v>
      </c>
    </row>
    <row r="13" spans="1:40" s="5" customFormat="1" ht="150" customHeight="1" x14ac:dyDescent="0.25">
      <c r="A13" s="1">
        <v>2020</v>
      </c>
      <c r="B13" s="2">
        <v>43871</v>
      </c>
      <c r="C13" s="1" t="s">
        <v>28</v>
      </c>
      <c r="D13" s="1" t="s">
        <v>75</v>
      </c>
      <c r="E13" s="1" t="s">
        <v>76</v>
      </c>
      <c r="F13" s="1" t="s">
        <v>29</v>
      </c>
      <c r="G13" s="1" t="s">
        <v>30</v>
      </c>
      <c r="H13" s="4" t="s">
        <v>78</v>
      </c>
      <c r="I13" s="4" t="s">
        <v>513</v>
      </c>
      <c r="J13" s="1" t="s">
        <v>43</v>
      </c>
      <c r="K13" s="1"/>
      <c r="L13" s="1"/>
      <c r="M13" s="1"/>
      <c r="N13" s="1">
        <v>80166444</v>
      </c>
      <c r="O13" s="1" t="s">
        <v>40</v>
      </c>
      <c r="P13" s="1" t="s">
        <v>35</v>
      </c>
      <c r="Q13" s="1" t="s">
        <v>80</v>
      </c>
      <c r="R13" s="1" t="s">
        <v>79</v>
      </c>
      <c r="S13" s="8">
        <v>13750000</v>
      </c>
      <c r="T13" s="8"/>
      <c r="U13" s="1"/>
      <c r="V13" s="8"/>
      <c r="W13" s="8">
        <f t="shared" si="2"/>
        <v>13750000</v>
      </c>
      <c r="X13" s="8"/>
      <c r="Y13" s="1">
        <f>2*30+15</f>
        <v>75</v>
      </c>
      <c r="Z13" s="1" t="s">
        <v>81</v>
      </c>
      <c r="AA13" s="2">
        <v>43874</v>
      </c>
      <c r="AB13" s="2">
        <v>43949</v>
      </c>
      <c r="AC13" s="1"/>
      <c r="AD13" s="2">
        <v>43949</v>
      </c>
      <c r="AE13" s="1"/>
      <c r="AF13" s="1"/>
      <c r="AG13" s="7" t="s">
        <v>140</v>
      </c>
      <c r="AH13" s="19"/>
      <c r="AI13" s="19"/>
      <c r="AJ13" s="1" t="str">
        <f t="shared" ca="1" si="1"/>
        <v>TERMINADO</v>
      </c>
      <c r="AK13" s="1"/>
      <c r="AL13" s="1" t="s">
        <v>82</v>
      </c>
      <c r="AM13" s="8">
        <v>5500000</v>
      </c>
      <c r="AN13" s="51" t="s">
        <v>1368</v>
      </c>
    </row>
    <row r="14" spans="1:40" s="5" customFormat="1" ht="150" customHeight="1" x14ac:dyDescent="0.25">
      <c r="A14" s="1">
        <v>2020</v>
      </c>
      <c r="B14" s="2">
        <v>43867</v>
      </c>
      <c r="C14" s="1" t="s">
        <v>28</v>
      </c>
      <c r="D14" s="1" t="s">
        <v>71</v>
      </c>
      <c r="E14" s="1" t="s">
        <v>72</v>
      </c>
      <c r="F14" s="1" t="s">
        <v>29</v>
      </c>
      <c r="G14" s="1" t="s">
        <v>30</v>
      </c>
      <c r="H14" s="4" t="s">
        <v>73</v>
      </c>
      <c r="I14" s="4" t="s">
        <v>514</v>
      </c>
      <c r="J14" s="1" t="s">
        <v>37</v>
      </c>
      <c r="K14" s="1"/>
      <c r="L14" s="1"/>
      <c r="M14" s="1"/>
      <c r="N14" s="1">
        <v>51876508</v>
      </c>
      <c r="O14" s="1" t="s">
        <v>40</v>
      </c>
      <c r="P14" s="1" t="s">
        <v>31</v>
      </c>
      <c r="Q14" s="1" t="s">
        <v>77</v>
      </c>
      <c r="R14" s="1" t="s">
        <v>135</v>
      </c>
      <c r="S14" s="8">
        <v>7500000</v>
      </c>
      <c r="T14" s="8"/>
      <c r="U14" s="1"/>
      <c r="V14" s="8"/>
      <c r="W14" s="8">
        <f t="shared" si="2"/>
        <v>7500000</v>
      </c>
      <c r="X14" s="8"/>
      <c r="Y14" s="1">
        <v>90</v>
      </c>
      <c r="Z14" s="1" t="s">
        <v>36</v>
      </c>
      <c r="AA14" s="2">
        <v>43871</v>
      </c>
      <c r="AB14" s="2">
        <v>43960</v>
      </c>
      <c r="AC14" s="1"/>
      <c r="AD14" s="2">
        <v>43960</v>
      </c>
      <c r="AE14" s="1"/>
      <c r="AF14" s="1"/>
      <c r="AG14" s="1" t="s">
        <v>322</v>
      </c>
      <c r="AH14" s="19"/>
      <c r="AI14" s="19"/>
      <c r="AJ14" s="1" t="str">
        <f t="shared" ca="1" si="1"/>
        <v>TERMINADO</v>
      </c>
      <c r="AK14" s="1"/>
      <c r="AL14" s="1" t="s">
        <v>74</v>
      </c>
      <c r="AM14" s="8">
        <v>2500000</v>
      </c>
      <c r="AN14" s="51" t="s">
        <v>1369</v>
      </c>
    </row>
    <row r="15" spans="1:40" s="5" customFormat="1" ht="150" customHeight="1" x14ac:dyDescent="0.25">
      <c r="A15" s="1">
        <v>2020</v>
      </c>
      <c r="B15" s="2">
        <v>43867</v>
      </c>
      <c r="C15" s="1" t="s">
        <v>28</v>
      </c>
      <c r="D15" s="1" t="s">
        <v>114</v>
      </c>
      <c r="E15" s="1" t="s">
        <v>115</v>
      </c>
      <c r="F15" s="1" t="s">
        <v>29</v>
      </c>
      <c r="G15" s="1" t="s">
        <v>30</v>
      </c>
      <c r="H15" s="4" t="s">
        <v>116</v>
      </c>
      <c r="I15" s="4" t="s">
        <v>513</v>
      </c>
      <c r="J15" s="1" t="s">
        <v>117</v>
      </c>
      <c r="K15" s="1"/>
      <c r="L15" s="1"/>
      <c r="M15" s="1"/>
      <c r="N15" s="1">
        <v>1090424977</v>
      </c>
      <c r="O15" s="1" t="s">
        <v>40</v>
      </c>
      <c r="P15" s="1" t="s">
        <v>35</v>
      </c>
      <c r="Q15" s="1" t="s">
        <v>119</v>
      </c>
      <c r="R15" s="1" t="s">
        <v>118</v>
      </c>
      <c r="S15" s="8">
        <v>16500000</v>
      </c>
      <c r="T15" s="8"/>
      <c r="U15" s="1"/>
      <c r="V15" s="8"/>
      <c r="W15" s="8">
        <f t="shared" si="2"/>
        <v>16500000</v>
      </c>
      <c r="X15" s="8"/>
      <c r="Y15" s="1">
        <v>90</v>
      </c>
      <c r="Z15" s="1" t="s">
        <v>36</v>
      </c>
      <c r="AA15" s="2">
        <v>43867</v>
      </c>
      <c r="AB15" s="2">
        <v>43956</v>
      </c>
      <c r="AC15" s="1"/>
      <c r="AD15" s="2">
        <v>43956</v>
      </c>
      <c r="AE15" s="1"/>
      <c r="AF15" s="1"/>
      <c r="AG15" s="1" t="s">
        <v>57</v>
      </c>
      <c r="AH15" s="19"/>
      <c r="AI15" s="19"/>
      <c r="AJ15" s="1" t="str">
        <f t="shared" ca="1" si="1"/>
        <v>TERMINADO</v>
      </c>
      <c r="AK15" s="1"/>
      <c r="AL15" s="1" t="s">
        <v>120</v>
      </c>
      <c r="AM15" s="8">
        <v>5500000</v>
      </c>
      <c r="AN15" s="51" t="s">
        <v>1370</v>
      </c>
    </row>
    <row r="16" spans="1:40" s="5" customFormat="1" ht="150" customHeight="1" x14ac:dyDescent="0.25">
      <c r="A16" s="1">
        <v>2020</v>
      </c>
      <c r="B16" s="2">
        <v>43871</v>
      </c>
      <c r="C16" s="1" t="s">
        <v>28</v>
      </c>
      <c r="D16" s="1" t="s">
        <v>66</v>
      </c>
      <c r="E16" s="1" t="s">
        <v>64</v>
      </c>
      <c r="F16" s="1" t="s">
        <v>29</v>
      </c>
      <c r="G16" s="1" t="s">
        <v>30</v>
      </c>
      <c r="H16" s="4" t="s">
        <v>67</v>
      </c>
      <c r="I16" s="4" t="s">
        <v>513</v>
      </c>
      <c r="J16" s="1" t="s">
        <v>70</v>
      </c>
      <c r="K16" s="1"/>
      <c r="L16" s="1"/>
      <c r="M16" s="1"/>
      <c r="N16" s="1">
        <v>1032452416</v>
      </c>
      <c r="O16" s="1" t="s">
        <v>40</v>
      </c>
      <c r="P16" s="1" t="s">
        <v>31</v>
      </c>
      <c r="Q16" s="1" t="s">
        <v>68</v>
      </c>
      <c r="R16" s="1" t="s">
        <v>136</v>
      </c>
      <c r="S16" s="8">
        <v>6000000</v>
      </c>
      <c r="T16" s="8"/>
      <c r="U16" s="1"/>
      <c r="V16" s="8"/>
      <c r="W16" s="8">
        <f t="shared" si="2"/>
        <v>6000000</v>
      </c>
      <c r="X16" s="8"/>
      <c r="Y16" s="1">
        <v>90</v>
      </c>
      <c r="Z16" s="1" t="s">
        <v>36</v>
      </c>
      <c r="AA16" s="2">
        <v>43871</v>
      </c>
      <c r="AB16" s="2">
        <v>43962</v>
      </c>
      <c r="AC16" s="1"/>
      <c r="AD16" s="2">
        <v>43962</v>
      </c>
      <c r="AE16" s="1"/>
      <c r="AF16" s="1"/>
      <c r="AG16" s="1" t="s">
        <v>322</v>
      </c>
      <c r="AH16" s="19"/>
      <c r="AI16" s="19"/>
      <c r="AJ16" s="1" t="str">
        <f t="shared" ca="1" si="1"/>
        <v>TERMINADO</v>
      </c>
      <c r="AK16" s="1"/>
      <c r="AL16" s="1" t="s">
        <v>69</v>
      </c>
      <c r="AM16" s="8">
        <v>2000000</v>
      </c>
      <c r="AN16" s="51" t="s">
        <v>1371</v>
      </c>
    </row>
    <row r="17" spans="1:40" s="5" customFormat="1" ht="150" customHeight="1" x14ac:dyDescent="0.25">
      <c r="A17" s="1">
        <v>2020</v>
      </c>
      <c r="B17" s="2">
        <v>43888</v>
      </c>
      <c r="C17" s="1" t="s">
        <v>28</v>
      </c>
      <c r="D17" s="1" t="s">
        <v>155</v>
      </c>
      <c r="E17" s="1" t="s">
        <v>143</v>
      </c>
      <c r="F17" s="1" t="s">
        <v>29</v>
      </c>
      <c r="G17" s="1" t="s">
        <v>30</v>
      </c>
      <c r="H17" s="4" t="s">
        <v>161</v>
      </c>
      <c r="I17" s="4" t="s">
        <v>515</v>
      </c>
      <c r="J17" s="1" t="s">
        <v>162</v>
      </c>
      <c r="K17" s="1"/>
      <c r="L17" s="1"/>
      <c r="M17" s="1"/>
      <c r="N17" s="1">
        <v>1010160606</v>
      </c>
      <c r="O17" s="1" t="s">
        <v>40</v>
      </c>
      <c r="P17" s="1" t="s">
        <v>31</v>
      </c>
      <c r="Q17" s="1" t="s">
        <v>277</v>
      </c>
      <c r="R17" s="1" t="s">
        <v>278</v>
      </c>
      <c r="S17" s="8">
        <v>10440000</v>
      </c>
      <c r="T17" s="8"/>
      <c r="U17" s="1"/>
      <c r="V17" s="8"/>
      <c r="W17" s="8">
        <f t="shared" si="2"/>
        <v>10440000</v>
      </c>
      <c r="X17" s="8"/>
      <c r="Y17" s="1">
        <v>90</v>
      </c>
      <c r="Z17" s="1" t="s">
        <v>36</v>
      </c>
      <c r="AA17" s="2">
        <v>43894</v>
      </c>
      <c r="AB17" s="2">
        <v>43985</v>
      </c>
      <c r="AC17" s="1"/>
      <c r="AD17" s="2">
        <v>43985</v>
      </c>
      <c r="AE17" s="1"/>
      <c r="AF17" s="1"/>
      <c r="AG17" s="1" t="s">
        <v>322</v>
      </c>
      <c r="AH17" s="19"/>
      <c r="AI17" s="19"/>
      <c r="AJ17" s="1" t="str">
        <f t="shared" ca="1" si="1"/>
        <v>TERMINADO</v>
      </c>
      <c r="AK17" s="1"/>
      <c r="AL17" s="1" t="s">
        <v>279</v>
      </c>
      <c r="AM17" s="8">
        <v>3480000</v>
      </c>
      <c r="AN17" s="51" t="s">
        <v>1372</v>
      </c>
    </row>
    <row r="18" spans="1:40" s="5" customFormat="1" ht="150" customHeight="1" x14ac:dyDescent="0.25">
      <c r="A18" s="1">
        <v>2020</v>
      </c>
      <c r="B18" s="2">
        <v>43885</v>
      </c>
      <c r="C18" s="1" t="s">
        <v>28</v>
      </c>
      <c r="D18" s="1" t="s">
        <v>156</v>
      </c>
      <c r="E18" s="1" t="s">
        <v>144</v>
      </c>
      <c r="F18" s="1" t="s">
        <v>29</v>
      </c>
      <c r="G18" s="1" t="s">
        <v>30</v>
      </c>
      <c r="H18" s="4" t="s">
        <v>163</v>
      </c>
      <c r="I18" s="4" t="s">
        <v>512</v>
      </c>
      <c r="J18" s="1" t="s">
        <v>164</v>
      </c>
      <c r="K18" s="1"/>
      <c r="L18" s="1"/>
      <c r="M18" s="1"/>
      <c r="N18" s="1">
        <v>80452901</v>
      </c>
      <c r="O18" s="1" t="s">
        <v>40</v>
      </c>
      <c r="P18" s="1" t="s">
        <v>35</v>
      </c>
      <c r="Q18" s="1" t="s">
        <v>368</v>
      </c>
      <c r="R18" s="1" t="s">
        <v>369</v>
      </c>
      <c r="S18" s="8">
        <v>6250000</v>
      </c>
      <c r="T18" s="8"/>
      <c r="U18" s="1"/>
      <c r="V18" s="8"/>
      <c r="W18" s="8">
        <f t="shared" si="2"/>
        <v>6250000</v>
      </c>
      <c r="X18" s="8"/>
      <c r="Y18" s="1">
        <f>2*30+15</f>
        <v>75</v>
      </c>
      <c r="Z18" s="1" t="s">
        <v>242</v>
      </c>
      <c r="AA18" s="2">
        <v>43894</v>
      </c>
      <c r="AB18" s="2">
        <v>43969</v>
      </c>
      <c r="AC18" s="1"/>
      <c r="AD18" s="2">
        <v>43969</v>
      </c>
      <c r="AE18" s="1"/>
      <c r="AF18" s="1"/>
      <c r="AG18" s="1" t="s">
        <v>57</v>
      </c>
      <c r="AH18" s="19"/>
      <c r="AI18" s="19"/>
      <c r="AJ18" s="1" t="str">
        <f t="shared" ca="1" si="1"/>
        <v>TERMINADO</v>
      </c>
      <c r="AK18" s="1"/>
      <c r="AL18" s="1" t="s">
        <v>270</v>
      </c>
      <c r="AM18" s="8">
        <v>2500000</v>
      </c>
      <c r="AN18" s="51" t="s">
        <v>1373</v>
      </c>
    </row>
    <row r="19" spans="1:40" s="5" customFormat="1" ht="150" customHeight="1" x14ac:dyDescent="0.25">
      <c r="A19" s="1">
        <v>2020</v>
      </c>
      <c r="B19" s="2">
        <v>43885</v>
      </c>
      <c r="C19" s="1" t="s">
        <v>28</v>
      </c>
      <c r="D19" s="1" t="s">
        <v>157</v>
      </c>
      <c r="E19" s="1" t="s">
        <v>145</v>
      </c>
      <c r="F19" s="1" t="s">
        <v>29</v>
      </c>
      <c r="G19" s="1" t="s">
        <v>30</v>
      </c>
      <c r="H19" s="1" t="s">
        <v>163</v>
      </c>
      <c r="I19" s="4" t="s">
        <v>512</v>
      </c>
      <c r="J19" s="1" t="s">
        <v>165</v>
      </c>
      <c r="K19" s="1"/>
      <c r="L19" s="1"/>
      <c r="M19" s="1"/>
      <c r="N19" s="1">
        <v>1032656348</v>
      </c>
      <c r="O19" s="1" t="s">
        <v>40</v>
      </c>
      <c r="P19" s="1" t="s">
        <v>35</v>
      </c>
      <c r="Q19" s="1" t="s">
        <v>281</v>
      </c>
      <c r="R19" s="1" t="s">
        <v>280</v>
      </c>
      <c r="S19" s="8">
        <v>6250000</v>
      </c>
      <c r="T19" s="8"/>
      <c r="U19" s="1"/>
      <c r="V19" s="8"/>
      <c r="W19" s="8">
        <f t="shared" si="2"/>
        <v>6250000</v>
      </c>
      <c r="X19" s="8"/>
      <c r="Y19" s="1">
        <f>2*30+15</f>
        <v>75</v>
      </c>
      <c r="Z19" s="1" t="s">
        <v>242</v>
      </c>
      <c r="AA19" s="2">
        <v>43894</v>
      </c>
      <c r="AB19" s="2">
        <v>43969</v>
      </c>
      <c r="AC19" s="1"/>
      <c r="AD19" s="2">
        <v>43969</v>
      </c>
      <c r="AE19" s="1"/>
      <c r="AF19" s="1"/>
      <c r="AG19" s="1" t="s">
        <v>57</v>
      </c>
      <c r="AH19" s="19"/>
      <c r="AI19" s="19"/>
      <c r="AJ19" s="1" t="str">
        <f t="shared" ca="1" si="1"/>
        <v>TERMINADO</v>
      </c>
      <c r="AK19" s="1"/>
      <c r="AL19" s="1" t="s">
        <v>270</v>
      </c>
      <c r="AM19" s="8">
        <v>2500000</v>
      </c>
      <c r="AN19" s="51" t="s">
        <v>1374</v>
      </c>
    </row>
    <row r="20" spans="1:40" s="5" customFormat="1" ht="150" customHeight="1" x14ac:dyDescent="0.25">
      <c r="A20" s="1">
        <v>2020</v>
      </c>
      <c r="B20" s="2">
        <v>43895</v>
      </c>
      <c r="C20" s="1" t="s">
        <v>28</v>
      </c>
      <c r="D20" s="1" t="s">
        <v>158</v>
      </c>
      <c r="E20" s="1" t="s">
        <v>146</v>
      </c>
      <c r="F20" s="1" t="s">
        <v>29</v>
      </c>
      <c r="G20" s="1" t="s">
        <v>30</v>
      </c>
      <c r="H20" s="4" t="s">
        <v>290</v>
      </c>
      <c r="I20" s="4" t="s">
        <v>517</v>
      </c>
      <c r="J20" s="1" t="s">
        <v>291</v>
      </c>
      <c r="K20" s="1"/>
      <c r="L20" s="1"/>
      <c r="M20" s="1"/>
      <c r="N20" s="1">
        <v>52662125</v>
      </c>
      <c r="O20" s="1" t="s">
        <v>40</v>
      </c>
      <c r="P20" s="1" t="s">
        <v>31</v>
      </c>
      <c r="Q20" s="1" t="s">
        <v>292</v>
      </c>
      <c r="R20" s="1" t="s">
        <v>293</v>
      </c>
      <c r="S20" s="8">
        <v>11400000</v>
      </c>
      <c r="T20" s="8"/>
      <c r="U20" s="1"/>
      <c r="V20" s="8"/>
      <c r="W20" s="8">
        <f t="shared" si="2"/>
        <v>11400000</v>
      </c>
      <c r="X20" s="8"/>
      <c r="Y20" s="1">
        <f>3*30</f>
        <v>90</v>
      </c>
      <c r="Z20" s="1" t="s">
        <v>36</v>
      </c>
      <c r="AA20" s="2">
        <v>43899</v>
      </c>
      <c r="AB20" s="2">
        <v>43990</v>
      </c>
      <c r="AC20" s="1"/>
      <c r="AD20" s="2">
        <v>43990</v>
      </c>
      <c r="AE20" s="1"/>
      <c r="AF20" s="1"/>
      <c r="AG20" s="1" t="s">
        <v>425</v>
      </c>
      <c r="AH20" s="19"/>
      <c r="AI20" s="19"/>
      <c r="AJ20" s="1" t="str">
        <f t="shared" ca="1" si="1"/>
        <v>TERMINADO</v>
      </c>
      <c r="AK20" s="1"/>
      <c r="AL20" s="1" t="s">
        <v>294</v>
      </c>
      <c r="AM20" s="8">
        <v>3800000</v>
      </c>
      <c r="AN20" s="51" t="s">
        <v>1375</v>
      </c>
    </row>
    <row r="21" spans="1:40" s="5" customFormat="1" ht="150" customHeight="1" x14ac:dyDescent="0.25">
      <c r="A21" s="1">
        <v>2020</v>
      </c>
      <c r="B21" s="2">
        <v>43889</v>
      </c>
      <c r="C21" s="1" t="s">
        <v>28</v>
      </c>
      <c r="D21" s="1" t="s">
        <v>159</v>
      </c>
      <c r="E21" s="1" t="s">
        <v>147</v>
      </c>
      <c r="F21" s="1" t="s">
        <v>29</v>
      </c>
      <c r="G21" s="1" t="s">
        <v>30</v>
      </c>
      <c r="H21" s="4" t="s">
        <v>166</v>
      </c>
      <c r="I21" s="4" t="s">
        <v>512</v>
      </c>
      <c r="J21" s="1" t="s">
        <v>175</v>
      </c>
      <c r="K21" s="1"/>
      <c r="L21" s="1"/>
      <c r="M21" s="1"/>
      <c r="N21" s="1">
        <v>80747512</v>
      </c>
      <c r="O21" s="1" t="s">
        <v>40</v>
      </c>
      <c r="P21" s="1" t="s">
        <v>35</v>
      </c>
      <c r="Q21" s="1" t="s">
        <v>282</v>
      </c>
      <c r="R21" s="1" t="s">
        <v>283</v>
      </c>
      <c r="S21" s="8">
        <v>6250000</v>
      </c>
      <c r="T21" s="8"/>
      <c r="U21" s="1"/>
      <c r="V21" s="8"/>
      <c r="W21" s="8">
        <f t="shared" si="2"/>
        <v>6250000</v>
      </c>
      <c r="X21" s="8"/>
      <c r="Y21" s="1">
        <f>2*30+15</f>
        <v>75</v>
      </c>
      <c r="Z21" s="1" t="s">
        <v>242</v>
      </c>
      <c r="AA21" s="2">
        <v>43894</v>
      </c>
      <c r="AB21" s="2">
        <v>43969</v>
      </c>
      <c r="AC21" s="1"/>
      <c r="AD21" s="2">
        <v>43969</v>
      </c>
      <c r="AE21" s="1"/>
      <c r="AF21" s="1"/>
      <c r="AG21" s="1" t="s">
        <v>57</v>
      </c>
      <c r="AH21" s="19"/>
      <c r="AI21" s="19"/>
      <c r="AJ21" s="1" t="str">
        <f t="shared" ca="1" si="1"/>
        <v>TERMINADO</v>
      </c>
      <c r="AK21" s="1"/>
      <c r="AL21" s="1" t="s">
        <v>270</v>
      </c>
      <c r="AM21" s="8">
        <v>2500000</v>
      </c>
      <c r="AN21" s="51" t="s">
        <v>1376</v>
      </c>
    </row>
    <row r="22" spans="1:40" s="5" customFormat="1" ht="150" customHeight="1" x14ac:dyDescent="0.25">
      <c r="A22" s="1">
        <v>2020</v>
      </c>
      <c r="B22" s="2">
        <v>43887</v>
      </c>
      <c r="C22" s="1" t="s">
        <v>28</v>
      </c>
      <c r="D22" s="1" t="s">
        <v>160</v>
      </c>
      <c r="E22" s="1" t="s">
        <v>148</v>
      </c>
      <c r="F22" s="1" t="s">
        <v>29</v>
      </c>
      <c r="G22" s="1" t="s">
        <v>30</v>
      </c>
      <c r="H22" s="4" t="s">
        <v>173</v>
      </c>
      <c r="I22" s="4" t="s">
        <v>512</v>
      </c>
      <c r="J22" s="1" t="s">
        <v>174</v>
      </c>
      <c r="K22" s="1"/>
      <c r="L22" s="1"/>
      <c r="M22" s="1"/>
      <c r="N22" s="1">
        <v>1022992747</v>
      </c>
      <c r="O22" s="1" t="s">
        <v>40</v>
      </c>
      <c r="P22" s="1" t="s">
        <v>35</v>
      </c>
      <c r="Q22" s="1" t="s">
        <v>285</v>
      </c>
      <c r="R22" s="1" t="s">
        <v>284</v>
      </c>
      <c r="S22" s="8">
        <v>6250000</v>
      </c>
      <c r="T22" s="8"/>
      <c r="U22" s="1"/>
      <c r="V22" s="8"/>
      <c r="W22" s="8">
        <f t="shared" si="2"/>
        <v>6250000</v>
      </c>
      <c r="X22" s="8"/>
      <c r="Y22" s="1">
        <f>2*30+15</f>
        <v>75</v>
      </c>
      <c r="Z22" s="1" t="s">
        <v>242</v>
      </c>
      <c r="AA22" s="2">
        <v>43894</v>
      </c>
      <c r="AB22" s="2">
        <v>43969</v>
      </c>
      <c r="AC22" s="1"/>
      <c r="AD22" s="2">
        <v>43969</v>
      </c>
      <c r="AE22" s="1"/>
      <c r="AF22" s="1"/>
      <c r="AG22" s="1" t="s">
        <v>57</v>
      </c>
      <c r="AH22" s="19"/>
      <c r="AI22" s="19"/>
      <c r="AJ22" s="1" t="str">
        <f t="shared" ca="1" si="1"/>
        <v>TERMINADO</v>
      </c>
      <c r="AK22" s="1"/>
      <c r="AL22" s="1" t="s">
        <v>270</v>
      </c>
      <c r="AM22" s="8">
        <v>2500000</v>
      </c>
      <c r="AN22" s="51" t="s">
        <v>1377</v>
      </c>
    </row>
    <row r="23" spans="1:40" s="5" customFormat="1" ht="150" customHeight="1" x14ac:dyDescent="0.25">
      <c r="A23" s="1">
        <v>2020</v>
      </c>
      <c r="B23" s="2">
        <v>43889</v>
      </c>
      <c r="C23" s="1" t="s">
        <v>28</v>
      </c>
      <c r="D23" s="1" t="s">
        <v>167</v>
      </c>
      <c r="E23" s="1" t="s">
        <v>149</v>
      </c>
      <c r="F23" s="1" t="s">
        <v>29</v>
      </c>
      <c r="G23" s="1" t="s">
        <v>30</v>
      </c>
      <c r="H23" s="1" t="s">
        <v>177</v>
      </c>
      <c r="I23" s="4" t="s">
        <v>512</v>
      </c>
      <c r="J23" s="1" t="s">
        <v>176</v>
      </c>
      <c r="K23" s="1"/>
      <c r="L23" s="1"/>
      <c r="M23" s="1"/>
      <c r="N23" s="1">
        <v>79632409</v>
      </c>
      <c r="O23" s="1" t="s">
        <v>40</v>
      </c>
      <c r="P23" s="1" t="s">
        <v>35</v>
      </c>
      <c r="Q23" s="1" t="s">
        <v>286</v>
      </c>
      <c r="R23" s="1" t="s">
        <v>287</v>
      </c>
      <c r="S23" s="8">
        <v>6250000</v>
      </c>
      <c r="T23" s="8"/>
      <c r="U23" s="1"/>
      <c r="V23" s="8"/>
      <c r="W23" s="8">
        <f t="shared" si="2"/>
        <v>6250000</v>
      </c>
      <c r="X23" s="8"/>
      <c r="Y23" s="1">
        <f>2*30+15</f>
        <v>75</v>
      </c>
      <c r="Z23" s="1" t="s">
        <v>242</v>
      </c>
      <c r="AA23" s="2">
        <v>43894</v>
      </c>
      <c r="AB23" s="2">
        <v>43969</v>
      </c>
      <c r="AC23" s="1"/>
      <c r="AD23" s="2">
        <v>43969</v>
      </c>
      <c r="AE23" s="1"/>
      <c r="AF23" s="1"/>
      <c r="AG23" s="1" t="s">
        <v>57</v>
      </c>
      <c r="AH23" s="19"/>
      <c r="AI23" s="19"/>
      <c r="AJ23" s="1" t="str">
        <f t="shared" ca="1" si="1"/>
        <v>TERMINADO</v>
      </c>
      <c r="AK23" s="1"/>
      <c r="AL23" s="1" t="s">
        <v>270</v>
      </c>
      <c r="AM23" s="8">
        <v>2500000</v>
      </c>
      <c r="AN23" s="51" t="s">
        <v>1378</v>
      </c>
    </row>
    <row r="24" spans="1:40" s="5" customFormat="1" ht="150" customHeight="1" x14ac:dyDescent="0.25">
      <c r="A24" s="1">
        <v>2020</v>
      </c>
      <c r="B24" s="2">
        <v>43887</v>
      </c>
      <c r="C24" s="1" t="s">
        <v>28</v>
      </c>
      <c r="D24" s="1" t="s">
        <v>168</v>
      </c>
      <c r="E24" s="1" t="s">
        <v>150</v>
      </c>
      <c r="F24" s="1" t="s">
        <v>29</v>
      </c>
      <c r="G24" s="1" t="s">
        <v>30</v>
      </c>
      <c r="H24" s="4" t="s">
        <v>178</v>
      </c>
      <c r="I24" s="4" t="s">
        <v>512</v>
      </c>
      <c r="J24" s="1" t="s">
        <v>179</v>
      </c>
      <c r="K24" s="1"/>
      <c r="L24" s="1"/>
      <c r="M24" s="1"/>
      <c r="N24" s="1">
        <v>1022924525</v>
      </c>
      <c r="O24" s="1" t="s">
        <v>40</v>
      </c>
      <c r="P24" s="1" t="s">
        <v>35</v>
      </c>
      <c r="Q24" s="1" t="s">
        <v>288</v>
      </c>
      <c r="R24" s="1" t="s">
        <v>289</v>
      </c>
      <c r="S24" s="8">
        <v>6250000</v>
      </c>
      <c r="T24" s="8"/>
      <c r="U24" s="1"/>
      <c r="V24" s="8"/>
      <c r="W24" s="8">
        <f t="shared" si="2"/>
        <v>6250000</v>
      </c>
      <c r="X24" s="8"/>
      <c r="Y24" s="1">
        <f>2*30+15</f>
        <v>75</v>
      </c>
      <c r="Z24" s="1" t="s">
        <v>242</v>
      </c>
      <c r="AA24" s="2">
        <v>43892</v>
      </c>
      <c r="AB24" s="2">
        <v>43967</v>
      </c>
      <c r="AC24" s="1"/>
      <c r="AD24" s="2">
        <v>43967</v>
      </c>
      <c r="AE24" s="1"/>
      <c r="AF24" s="1"/>
      <c r="AG24" s="1" t="s">
        <v>57</v>
      </c>
      <c r="AH24" s="19"/>
      <c r="AI24" s="19"/>
      <c r="AJ24" s="1" t="str">
        <f t="shared" ca="1" si="1"/>
        <v>TERMINADO</v>
      </c>
      <c r="AK24" s="1"/>
      <c r="AL24" s="1" t="s">
        <v>270</v>
      </c>
      <c r="AM24" s="8">
        <v>2500000</v>
      </c>
      <c r="AN24" s="51" t="s">
        <v>1379</v>
      </c>
    </row>
    <row r="25" spans="1:40" s="5" customFormat="1" ht="150" customHeight="1" x14ac:dyDescent="0.25">
      <c r="A25" s="1">
        <v>2020</v>
      </c>
      <c r="B25" s="2">
        <v>43889</v>
      </c>
      <c r="C25" s="1" t="s">
        <v>28</v>
      </c>
      <c r="D25" s="1" t="s">
        <v>169</v>
      </c>
      <c r="E25" s="1" t="s">
        <v>151</v>
      </c>
      <c r="F25" s="1" t="s">
        <v>29</v>
      </c>
      <c r="G25" s="1" t="s">
        <v>30</v>
      </c>
      <c r="H25" s="4" t="s">
        <v>180</v>
      </c>
      <c r="I25" s="4" t="s">
        <v>512</v>
      </c>
      <c r="J25" s="1" t="s">
        <v>181</v>
      </c>
      <c r="K25" s="1"/>
      <c r="L25" s="1"/>
      <c r="M25" s="1"/>
      <c r="N25" s="1">
        <v>80489721</v>
      </c>
      <c r="O25" s="1" t="s">
        <v>40</v>
      </c>
      <c r="P25" s="1" t="s">
        <v>35</v>
      </c>
      <c r="Q25" s="1" t="s">
        <v>384</v>
      </c>
      <c r="R25" s="1" t="s">
        <v>385</v>
      </c>
      <c r="S25" s="8">
        <v>6250000</v>
      </c>
      <c r="T25" s="8"/>
      <c r="U25" s="1"/>
      <c r="V25" s="8"/>
      <c r="W25" s="8">
        <f t="shared" si="2"/>
        <v>6250000</v>
      </c>
      <c r="X25" s="8"/>
      <c r="Y25" s="1">
        <f>2*30+15</f>
        <v>75</v>
      </c>
      <c r="Z25" s="1" t="s">
        <v>242</v>
      </c>
      <c r="AA25" s="2">
        <v>43896</v>
      </c>
      <c r="AB25" s="2">
        <v>43971</v>
      </c>
      <c r="AC25" s="1"/>
      <c r="AD25" s="2">
        <v>43971</v>
      </c>
      <c r="AE25" s="1"/>
      <c r="AF25" s="1"/>
      <c r="AG25" s="1" t="s">
        <v>57</v>
      </c>
      <c r="AH25" s="19"/>
      <c r="AI25" s="19"/>
      <c r="AJ25" s="1" t="str">
        <f t="shared" ca="1" si="1"/>
        <v>TERMINADO</v>
      </c>
      <c r="AK25" s="1"/>
      <c r="AL25" s="1" t="s">
        <v>270</v>
      </c>
      <c r="AM25" s="8">
        <v>2500000</v>
      </c>
      <c r="AN25" s="51" t="s">
        <v>1380</v>
      </c>
    </row>
    <row r="26" spans="1:40" s="5" customFormat="1" ht="150" customHeight="1" x14ac:dyDescent="0.25">
      <c r="A26" s="1">
        <v>2020</v>
      </c>
      <c r="B26" s="2"/>
      <c r="C26" s="1"/>
      <c r="D26" s="1" t="s">
        <v>170</v>
      </c>
      <c r="E26" s="1" t="s">
        <v>152</v>
      </c>
      <c r="F26" s="1" t="s">
        <v>388</v>
      </c>
      <c r="G26" s="1" t="s">
        <v>30</v>
      </c>
      <c r="H26" s="4"/>
      <c r="I26" s="4"/>
      <c r="J26" s="1"/>
      <c r="K26" s="1"/>
      <c r="L26" s="1"/>
      <c r="M26" s="1"/>
      <c r="N26" s="1"/>
      <c r="O26" s="1"/>
      <c r="P26" s="1"/>
      <c r="Q26" s="1"/>
      <c r="R26" s="1"/>
      <c r="S26" s="8"/>
      <c r="T26" s="8"/>
      <c r="U26" s="1"/>
      <c r="V26" s="8"/>
      <c r="W26" s="8">
        <f t="shared" si="2"/>
        <v>0</v>
      </c>
      <c r="X26" s="8"/>
      <c r="Y26" s="1"/>
      <c r="Z26" s="1"/>
      <c r="AA26" s="2"/>
      <c r="AB26" s="2"/>
      <c r="AC26" s="1"/>
      <c r="AD26" s="2"/>
      <c r="AE26" s="1"/>
      <c r="AF26" s="1"/>
      <c r="AG26" s="1"/>
      <c r="AH26" s="19"/>
      <c r="AI26" s="19"/>
      <c r="AJ26" s="1" t="str">
        <f t="shared" ca="1" si="1"/>
        <v>TERMINADO</v>
      </c>
      <c r="AK26" s="1"/>
      <c r="AL26" s="1"/>
      <c r="AM26" s="8"/>
      <c r="AN26" s="1"/>
    </row>
    <row r="27" spans="1:40" s="5" customFormat="1" ht="150" customHeight="1" x14ac:dyDescent="0.25">
      <c r="A27" s="1">
        <v>2020</v>
      </c>
      <c r="B27" s="2">
        <v>43888</v>
      </c>
      <c r="C27" s="1" t="s">
        <v>28</v>
      </c>
      <c r="D27" s="1" t="s">
        <v>171</v>
      </c>
      <c r="E27" s="1" t="s">
        <v>153</v>
      </c>
      <c r="F27" s="1" t="s">
        <v>29</v>
      </c>
      <c r="G27" s="1" t="s">
        <v>30</v>
      </c>
      <c r="H27" s="4" t="s">
        <v>163</v>
      </c>
      <c r="I27" s="4" t="s">
        <v>512</v>
      </c>
      <c r="J27" s="1" t="s">
        <v>182</v>
      </c>
      <c r="K27" s="1"/>
      <c r="L27" s="1"/>
      <c r="M27" s="1"/>
      <c r="N27" s="1">
        <v>80877733</v>
      </c>
      <c r="O27" s="1" t="s">
        <v>40</v>
      </c>
      <c r="P27" s="1" t="s">
        <v>35</v>
      </c>
      <c r="Q27" s="1" t="s">
        <v>268</v>
      </c>
      <c r="R27" s="1" t="s">
        <v>269</v>
      </c>
      <c r="S27" s="8">
        <v>6250000</v>
      </c>
      <c r="T27" s="8"/>
      <c r="U27" s="1"/>
      <c r="V27" s="8"/>
      <c r="W27" s="8">
        <f t="shared" si="2"/>
        <v>6250000</v>
      </c>
      <c r="X27" s="8"/>
      <c r="Y27" s="1">
        <f>2*30+15</f>
        <v>75</v>
      </c>
      <c r="Z27" s="1" t="s">
        <v>242</v>
      </c>
      <c r="AA27" s="2">
        <v>43894</v>
      </c>
      <c r="AB27" s="2">
        <v>43969</v>
      </c>
      <c r="AC27" s="1"/>
      <c r="AD27" s="2">
        <v>43969</v>
      </c>
      <c r="AE27" s="1"/>
      <c r="AF27" s="1"/>
      <c r="AG27" s="1" t="s">
        <v>57</v>
      </c>
      <c r="AH27" s="19"/>
      <c r="AI27" s="19"/>
      <c r="AJ27" s="1" t="str">
        <f t="shared" ca="1" si="1"/>
        <v>TERMINADO</v>
      </c>
      <c r="AK27" s="1"/>
      <c r="AL27" s="1" t="s">
        <v>270</v>
      </c>
      <c r="AM27" s="8">
        <v>2500000</v>
      </c>
      <c r="AN27" s="51" t="s">
        <v>1381</v>
      </c>
    </row>
    <row r="28" spans="1:40" s="5" customFormat="1" ht="150" customHeight="1" x14ac:dyDescent="0.25">
      <c r="A28" s="1"/>
      <c r="B28" s="2"/>
      <c r="C28" s="1"/>
      <c r="D28" s="1" t="s">
        <v>386</v>
      </c>
      <c r="E28" s="1" t="s">
        <v>387</v>
      </c>
      <c r="F28" s="1" t="s">
        <v>388</v>
      </c>
      <c r="G28" s="1"/>
      <c r="H28" s="4"/>
      <c r="I28" s="4"/>
      <c r="J28" s="1"/>
      <c r="K28" s="1"/>
      <c r="L28" s="1"/>
      <c r="M28" s="1"/>
      <c r="N28" s="1"/>
      <c r="O28" s="1"/>
      <c r="P28" s="1"/>
      <c r="Q28" s="1"/>
      <c r="R28" s="1"/>
      <c r="S28" s="8"/>
      <c r="T28" s="8"/>
      <c r="U28" s="1"/>
      <c r="V28" s="8"/>
      <c r="W28" s="8">
        <f t="shared" si="2"/>
        <v>0</v>
      </c>
      <c r="X28" s="8"/>
      <c r="Y28" s="1"/>
      <c r="Z28" s="1"/>
      <c r="AA28" s="2"/>
      <c r="AB28" s="2"/>
      <c r="AC28" s="1"/>
      <c r="AD28" s="2"/>
      <c r="AE28" s="1"/>
      <c r="AF28" s="1"/>
      <c r="AG28" s="1"/>
      <c r="AH28" s="19"/>
      <c r="AI28" s="19"/>
      <c r="AJ28" s="1" t="str">
        <f t="shared" ca="1" si="1"/>
        <v>TERMINADO</v>
      </c>
      <c r="AK28" s="1"/>
      <c r="AL28" s="1"/>
      <c r="AM28" s="8"/>
      <c r="AN28" s="1"/>
    </row>
    <row r="29" spans="1:40" s="5" customFormat="1" ht="150" customHeight="1" x14ac:dyDescent="0.25">
      <c r="A29" s="1">
        <v>2020</v>
      </c>
      <c r="B29" s="2">
        <v>43888</v>
      </c>
      <c r="C29" s="1" t="s">
        <v>28</v>
      </c>
      <c r="D29" s="1" t="s">
        <v>172</v>
      </c>
      <c r="E29" s="1" t="s">
        <v>154</v>
      </c>
      <c r="F29" s="1" t="s">
        <v>29</v>
      </c>
      <c r="G29" s="1" t="s">
        <v>30</v>
      </c>
      <c r="H29" s="4" t="s">
        <v>163</v>
      </c>
      <c r="I29" s="4" t="s">
        <v>512</v>
      </c>
      <c r="J29" s="1" t="s">
        <v>184</v>
      </c>
      <c r="K29" s="1"/>
      <c r="L29" s="1"/>
      <c r="M29" s="1"/>
      <c r="N29" s="1">
        <v>79819241</v>
      </c>
      <c r="O29" s="1" t="s">
        <v>40</v>
      </c>
      <c r="P29" s="1" t="s">
        <v>35</v>
      </c>
      <c r="Q29" s="1" t="s">
        <v>275</v>
      </c>
      <c r="R29" s="1" t="s">
        <v>276</v>
      </c>
      <c r="S29" s="8">
        <v>6250000</v>
      </c>
      <c r="T29" s="8"/>
      <c r="U29" s="1"/>
      <c r="V29" s="8"/>
      <c r="W29" s="8">
        <f t="shared" si="2"/>
        <v>6250000</v>
      </c>
      <c r="X29" s="8"/>
      <c r="Y29" s="1">
        <f>2*30+15</f>
        <v>75</v>
      </c>
      <c r="Z29" s="1" t="s">
        <v>242</v>
      </c>
      <c r="AA29" s="2">
        <v>43894</v>
      </c>
      <c r="AB29" s="2">
        <v>43969</v>
      </c>
      <c r="AC29" s="1"/>
      <c r="AD29" s="2">
        <v>43969</v>
      </c>
      <c r="AE29" s="1"/>
      <c r="AF29" s="1"/>
      <c r="AG29" s="1" t="s">
        <v>57</v>
      </c>
      <c r="AH29" s="19"/>
      <c r="AI29" s="19"/>
      <c r="AJ29" s="1" t="str">
        <f t="shared" ca="1" si="1"/>
        <v>TERMINADO</v>
      </c>
      <c r="AK29" s="1"/>
      <c r="AL29" s="1" t="s">
        <v>270</v>
      </c>
      <c r="AM29" s="8">
        <v>2500000</v>
      </c>
      <c r="AN29" s="51" t="s">
        <v>1382</v>
      </c>
    </row>
    <row r="30" spans="1:40" s="5" customFormat="1" ht="150" customHeight="1" x14ac:dyDescent="0.25">
      <c r="A30" s="1">
        <v>2020</v>
      </c>
      <c r="B30" s="2">
        <v>43889</v>
      </c>
      <c r="C30" s="1" t="s">
        <v>28</v>
      </c>
      <c r="D30" s="1" t="s">
        <v>185</v>
      </c>
      <c r="E30" s="1" t="s">
        <v>183</v>
      </c>
      <c r="F30" s="1" t="s">
        <v>29</v>
      </c>
      <c r="G30" s="1" t="s">
        <v>30</v>
      </c>
      <c r="H30" s="4" t="s">
        <v>186</v>
      </c>
      <c r="I30" s="4" t="s">
        <v>518</v>
      </c>
      <c r="J30" s="1" t="s">
        <v>187</v>
      </c>
      <c r="K30" s="1"/>
      <c r="L30" s="1"/>
      <c r="M30" s="1"/>
      <c r="N30" s="1">
        <v>1022950747</v>
      </c>
      <c r="O30" s="1" t="s">
        <v>40</v>
      </c>
      <c r="P30" s="1" t="s">
        <v>35</v>
      </c>
      <c r="Q30" s="1" t="s">
        <v>266</v>
      </c>
      <c r="R30" s="1" t="s">
        <v>267</v>
      </c>
      <c r="S30" s="8">
        <v>6250000</v>
      </c>
      <c r="T30" s="8"/>
      <c r="U30" s="1"/>
      <c r="V30" s="8"/>
      <c r="W30" s="8">
        <f t="shared" si="2"/>
        <v>6250000</v>
      </c>
      <c r="X30" s="8"/>
      <c r="Y30" s="1">
        <f>2*30+15</f>
        <v>75</v>
      </c>
      <c r="Z30" s="1" t="s">
        <v>242</v>
      </c>
      <c r="AA30" s="2">
        <v>43894</v>
      </c>
      <c r="AB30" s="2">
        <v>43969</v>
      </c>
      <c r="AC30" s="1"/>
      <c r="AD30" s="2">
        <v>43969</v>
      </c>
      <c r="AE30" s="1"/>
      <c r="AF30" s="1"/>
      <c r="AG30" s="1" t="s">
        <v>57</v>
      </c>
      <c r="AH30" s="19"/>
      <c r="AI30" s="19"/>
      <c r="AJ30" s="1" t="str">
        <f t="shared" ca="1" si="1"/>
        <v>TERMINADO</v>
      </c>
      <c r="AK30" s="1"/>
      <c r="AL30" s="1" t="s">
        <v>270</v>
      </c>
      <c r="AM30" s="8">
        <v>2500000</v>
      </c>
      <c r="AN30" s="51" t="s">
        <v>1383</v>
      </c>
    </row>
    <row r="31" spans="1:40" s="5" customFormat="1" ht="150" customHeight="1" x14ac:dyDescent="0.25">
      <c r="A31" s="1">
        <v>2020</v>
      </c>
      <c r="B31" s="2">
        <v>43889</v>
      </c>
      <c r="C31" s="1" t="s">
        <v>28</v>
      </c>
      <c r="D31" s="1" t="s">
        <v>188</v>
      </c>
      <c r="E31" s="1" t="s">
        <v>189</v>
      </c>
      <c r="F31" s="1" t="s">
        <v>29</v>
      </c>
      <c r="G31" s="1" t="s">
        <v>30</v>
      </c>
      <c r="H31" s="4" t="s">
        <v>186</v>
      </c>
      <c r="I31" s="4" t="s">
        <v>518</v>
      </c>
      <c r="J31" s="1" t="s">
        <v>190</v>
      </c>
      <c r="K31" s="1"/>
      <c r="L31" s="1"/>
      <c r="M31" s="1"/>
      <c r="N31" s="1">
        <v>80451743</v>
      </c>
      <c r="O31" s="1" t="s">
        <v>40</v>
      </c>
      <c r="P31" s="1" t="s">
        <v>35</v>
      </c>
      <c r="Q31" s="1" t="s">
        <v>261</v>
      </c>
      <c r="R31" s="1" t="s">
        <v>260</v>
      </c>
      <c r="S31" s="8">
        <v>6250000</v>
      </c>
      <c r="T31" s="8"/>
      <c r="U31" s="1"/>
      <c r="V31" s="8"/>
      <c r="W31" s="8">
        <f t="shared" si="2"/>
        <v>6250000</v>
      </c>
      <c r="X31" s="8"/>
      <c r="Y31" s="1">
        <f>2*30+15</f>
        <v>75</v>
      </c>
      <c r="Z31" s="1" t="s">
        <v>242</v>
      </c>
      <c r="AA31" s="2">
        <v>43894</v>
      </c>
      <c r="AB31" s="2">
        <v>43969</v>
      </c>
      <c r="AC31" s="1"/>
      <c r="AD31" s="2">
        <v>43969</v>
      </c>
      <c r="AE31" s="1"/>
      <c r="AF31" s="1"/>
      <c r="AG31" s="1" t="s">
        <v>57</v>
      </c>
      <c r="AH31" s="19"/>
      <c r="AI31" s="19"/>
      <c r="AJ31" s="1" t="str">
        <f t="shared" ca="1" si="1"/>
        <v>TERMINADO</v>
      </c>
      <c r="AK31" s="1"/>
      <c r="AL31" s="1" t="s">
        <v>241</v>
      </c>
      <c r="AM31" s="8">
        <v>2500000</v>
      </c>
      <c r="AN31" s="51" t="s">
        <v>1384</v>
      </c>
    </row>
    <row r="32" spans="1:40" s="5" customFormat="1" ht="150" customHeight="1" x14ac:dyDescent="0.25">
      <c r="A32" s="1">
        <v>2020</v>
      </c>
      <c r="B32" s="2">
        <v>43889</v>
      </c>
      <c r="C32" s="1" t="s">
        <v>28</v>
      </c>
      <c r="D32" s="1" t="s">
        <v>191</v>
      </c>
      <c r="E32" s="1" t="s">
        <v>192</v>
      </c>
      <c r="F32" s="1" t="s">
        <v>29</v>
      </c>
      <c r="G32" s="1" t="s">
        <v>30</v>
      </c>
      <c r="H32" s="4" t="s">
        <v>193</v>
      </c>
      <c r="I32" s="4" t="s">
        <v>518</v>
      </c>
      <c r="J32" s="1" t="s">
        <v>194</v>
      </c>
      <c r="K32" s="1"/>
      <c r="L32" s="1"/>
      <c r="M32" s="1"/>
      <c r="N32" s="1">
        <v>1022938049</v>
      </c>
      <c r="O32" s="1" t="s">
        <v>40</v>
      </c>
      <c r="P32" s="1" t="s">
        <v>35</v>
      </c>
      <c r="Q32" s="1" t="s">
        <v>245</v>
      </c>
      <c r="R32" s="1" t="s">
        <v>246</v>
      </c>
      <c r="S32" s="8">
        <v>6250000</v>
      </c>
      <c r="T32" s="8"/>
      <c r="U32" s="1"/>
      <c r="V32" s="8"/>
      <c r="W32" s="8">
        <f t="shared" si="2"/>
        <v>6250000</v>
      </c>
      <c r="X32" s="8"/>
      <c r="Y32" s="1">
        <f>2*30+15</f>
        <v>75</v>
      </c>
      <c r="Z32" s="1" t="s">
        <v>242</v>
      </c>
      <c r="AA32" s="2">
        <v>43894</v>
      </c>
      <c r="AB32" s="2">
        <v>43969</v>
      </c>
      <c r="AC32" s="1"/>
      <c r="AD32" s="2">
        <v>43969</v>
      </c>
      <c r="AE32" s="1" t="s">
        <v>370</v>
      </c>
      <c r="AF32" s="1"/>
      <c r="AG32" s="1" t="s">
        <v>57</v>
      </c>
      <c r="AH32" s="19"/>
      <c r="AI32" s="19"/>
      <c r="AJ32" s="1" t="str">
        <f t="shared" ca="1" si="1"/>
        <v>TERMINADO</v>
      </c>
      <c r="AK32" s="1"/>
      <c r="AL32" s="1" t="s">
        <v>270</v>
      </c>
      <c r="AM32" s="8">
        <v>2500000</v>
      </c>
      <c r="AN32" s="51" t="s">
        <v>1385</v>
      </c>
    </row>
    <row r="33" spans="1:40" s="5" customFormat="1" ht="150" customHeight="1" x14ac:dyDescent="0.25">
      <c r="A33" s="1">
        <v>2020</v>
      </c>
      <c r="B33" s="2">
        <v>43889</v>
      </c>
      <c r="C33" s="1" t="s">
        <v>28</v>
      </c>
      <c r="D33" s="1" t="s">
        <v>195</v>
      </c>
      <c r="E33" s="1" t="s">
        <v>196</v>
      </c>
      <c r="F33" s="1" t="s">
        <v>29</v>
      </c>
      <c r="G33" s="1" t="s">
        <v>30</v>
      </c>
      <c r="H33" s="4" t="s">
        <v>186</v>
      </c>
      <c r="I33" s="4" t="s">
        <v>518</v>
      </c>
      <c r="J33" s="1" t="s">
        <v>197</v>
      </c>
      <c r="K33" s="1"/>
      <c r="L33" s="1"/>
      <c r="M33" s="1"/>
      <c r="N33" s="1">
        <v>174188</v>
      </c>
      <c r="O33" s="1" t="s">
        <v>40</v>
      </c>
      <c r="P33" s="1" t="s">
        <v>35</v>
      </c>
      <c r="Q33" s="1" t="s">
        <v>243</v>
      </c>
      <c r="R33" s="1" t="s">
        <v>244</v>
      </c>
      <c r="S33" s="8">
        <v>6250000</v>
      </c>
      <c r="T33" s="8"/>
      <c r="U33" s="1"/>
      <c r="V33" s="8"/>
      <c r="W33" s="8">
        <f t="shared" si="2"/>
        <v>6250000</v>
      </c>
      <c r="X33" s="8"/>
      <c r="Y33" s="1">
        <f>2*30+15</f>
        <v>75</v>
      </c>
      <c r="Z33" s="1" t="s">
        <v>242</v>
      </c>
      <c r="AA33" s="2">
        <v>43894</v>
      </c>
      <c r="AB33" s="2">
        <v>43969</v>
      </c>
      <c r="AC33" s="1"/>
      <c r="AD33" s="2">
        <v>43969</v>
      </c>
      <c r="AE33" s="1"/>
      <c r="AF33" s="1"/>
      <c r="AG33" s="1" t="s">
        <v>57</v>
      </c>
      <c r="AH33" s="19"/>
      <c r="AI33" s="19"/>
      <c r="AJ33" s="1" t="str">
        <f t="shared" ca="1" si="1"/>
        <v>TERMINADO</v>
      </c>
      <c r="AK33" s="1"/>
      <c r="AL33" s="1" t="s">
        <v>270</v>
      </c>
      <c r="AM33" s="8">
        <v>2500000</v>
      </c>
      <c r="AN33" s="51" t="s">
        <v>1386</v>
      </c>
    </row>
    <row r="34" spans="1:40" s="33" customFormat="1" ht="150" customHeight="1" x14ac:dyDescent="0.25">
      <c r="A34" s="7">
        <v>2020</v>
      </c>
      <c r="B34" s="13">
        <v>43889</v>
      </c>
      <c r="C34" s="7" t="s">
        <v>28</v>
      </c>
      <c r="D34" s="7" t="s">
        <v>198</v>
      </c>
      <c r="E34" s="7" t="s">
        <v>199</v>
      </c>
      <c r="F34" s="7" t="s">
        <v>29</v>
      </c>
      <c r="G34" s="7" t="s">
        <v>30</v>
      </c>
      <c r="H34" s="7" t="s">
        <v>186</v>
      </c>
      <c r="I34" s="4" t="s">
        <v>518</v>
      </c>
      <c r="J34" s="7" t="s">
        <v>200</v>
      </c>
      <c r="K34" s="7"/>
      <c r="L34" s="7"/>
      <c r="M34" s="7"/>
      <c r="N34" s="7">
        <v>1032656287</v>
      </c>
      <c r="O34" s="7" t="s">
        <v>40</v>
      </c>
      <c r="P34" s="7" t="s">
        <v>35</v>
      </c>
      <c r="Q34" s="7" t="s">
        <v>251</v>
      </c>
      <c r="R34" s="7" t="s">
        <v>252</v>
      </c>
      <c r="S34" s="10">
        <v>6250000</v>
      </c>
      <c r="T34" s="10"/>
      <c r="U34" s="7"/>
      <c r="V34" s="10"/>
      <c r="W34" s="8">
        <f t="shared" si="2"/>
        <v>6250000</v>
      </c>
      <c r="X34" s="8"/>
      <c r="Y34" s="7">
        <v>75</v>
      </c>
      <c r="Z34" s="7" t="s">
        <v>242</v>
      </c>
      <c r="AA34" s="13">
        <v>43895</v>
      </c>
      <c r="AB34" s="13">
        <v>43970</v>
      </c>
      <c r="AC34" s="7"/>
      <c r="AD34" s="13">
        <v>43970</v>
      </c>
      <c r="AE34" s="7"/>
      <c r="AF34" s="7"/>
      <c r="AG34" s="1" t="s">
        <v>57</v>
      </c>
      <c r="AH34" s="14"/>
      <c r="AI34" s="14"/>
      <c r="AJ34" s="1" t="str">
        <f t="shared" ca="1" si="1"/>
        <v>TERMINADO</v>
      </c>
      <c r="AK34" s="7"/>
      <c r="AL34" s="7" t="s">
        <v>241</v>
      </c>
      <c r="AM34" s="8">
        <v>2500000</v>
      </c>
      <c r="AN34" s="51" t="s">
        <v>1387</v>
      </c>
    </row>
    <row r="35" spans="1:40" s="5" customFormat="1" ht="150" customHeight="1" x14ac:dyDescent="0.25">
      <c r="A35" s="1">
        <v>2020</v>
      </c>
      <c r="B35" s="2">
        <v>43889</v>
      </c>
      <c r="C35" s="1" t="s">
        <v>28</v>
      </c>
      <c r="D35" s="1" t="s">
        <v>201</v>
      </c>
      <c r="E35" s="1" t="s">
        <v>202</v>
      </c>
      <c r="F35" s="1" t="s">
        <v>29</v>
      </c>
      <c r="G35" s="1" t="s">
        <v>30</v>
      </c>
      <c r="H35" s="4" t="s">
        <v>186</v>
      </c>
      <c r="I35" s="4" t="s">
        <v>518</v>
      </c>
      <c r="J35" s="1" t="s">
        <v>203</v>
      </c>
      <c r="K35" s="1"/>
      <c r="L35" s="1"/>
      <c r="M35" s="1"/>
      <c r="N35" s="1">
        <v>79565214</v>
      </c>
      <c r="O35" s="1" t="s">
        <v>40</v>
      </c>
      <c r="P35" s="1" t="s">
        <v>35</v>
      </c>
      <c r="Q35" s="1" t="s">
        <v>264</v>
      </c>
      <c r="R35" s="1" t="s">
        <v>265</v>
      </c>
      <c r="S35" s="8">
        <v>6250000</v>
      </c>
      <c r="T35" s="8"/>
      <c r="U35" s="1"/>
      <c r="V35" s="8"/>
      <c r="W35" s="8">
        <f t="shared" si="2"/>
        <v>6250000</v>
      </c>
      <c r="X35" s="8"/>
      <c r="Y35" s="1">
        <v>75</v>
      </c>
      <c r="Z35" s="1" t="s">
        <v>242</v>
      </c>
      <c r="AA35" s="2">
        <v>43894</v>
      </c>
      <c r="AB35" s="2">
        <v>43969</v>
      </c>
      <c r="AC35" s="1"/>
      <c r="AD35" s="2">
        <v>43969</v>
      </c>
      <c r="AE35" s="1"/>
      <c r="AF35" s="1"/>
      <c r="AG35" s="1" t="s">
        <v>57</v>
      </c>
      <c r="AH35" s="19"/>
      <c r="AI35" s="19"/>
      <c r="AJ35" s="1" t="str">
        <f t="shared" ca="1" si="1"/>
        <v>TERMINADO</v>
      </c>
      <c r="AK35" s="1"/>
      <c r="AL35" s="1" t="s">
        <v>241</v>
      </c>
      <c r="AM35" s="8">
        <v>2500000</v>
      </c>
      <c r="AN35" s="51" t="s">
        <v>1388</v>
      </c>
    </row>
    <row r="36" spans="1:40" s="5" customFormat="1" ht="150" customHeight="1" x14ac:dyDescent="0.25">
      <c r="A36" s="1">
        <v>2020</v>
      </c>
      <c r="B36" s="2">
        <v>43889</v>
      </c>
      <c r="C36" s="1" t="s">
        <v>28</v>
      </c>
      <c r="D36" s="1" t="s">
        <v>204</v>
      </c>
      <c r="E36" s="1" t="s">
        <v>205</v>
      </c>
      <c r="F36" s="1" t="s">
        <v>29</v>
      </c>
      <c r="G36" s="1" t="s">
        <v>30</v>
      </c>
      <c r="H36" s="4" t="s">
        <v>186</v>
      </c>
      <c r="I36" s="4" t="s">
        <v>518</v>
      </c>
      <c r="J36" s="1" t="s">
        <v>206</v>
      </c>
      <c r="K36" s="1"/>
      <c r="L36" s="1"/>
      <c r="M36" s="1"/>
      <c r="N36" s="1">
        <v>79519512</v>
      </c>
      <c r="O36" s="1" t="s">
        <v>40</v>
      </c>
      <c r="P36" s="1" t="s">
        <v>35</v>
      </c>
      <c r="Q36" s="1" t="s">
        <v>254</v>
      </c>
      <c r="R36" s="1" t="s">
        <v>253</v>
      </c>
      <c r="S36" s="8">
        <v>6250000</v>
      </c>
      <c r="T36" s="8"/>
      <c r="U36" s="1"/>
      <c r="V36" s="8"/>
      <c r="W36" s="8">
        <f t="shared" si="2"/>
        <v>6250000</v>
      </c>
      <c r="X36" s="8"/>
      <c r="Y36" s="1">
        <v>75</v>
      </c>
      <c r="Z36" s="1" t="s">
        <v>242</v>
      </c>
      <c r="AA36" s="2">
        <v>43894</v>
      </c>
      <c r="AB36" s="2">
        <v>43969</v>
      </c>
      <c r="AC36" s="1"/>
      <c r="AD36" s="2">
        <v>43969</v>
      </c>
      <c r="AE36" s="1"/>
      <c r="AF36" s="1"/>
      <c r="AG36" s="1" t="s">
        <v>57</v>
      </c>
      <c r="AH36" s="19"/>
      <c r="AI36" s="19"/>
      <c r="AJ36" s="1" t="str">
        <f t="shared" ca="1" si="1"/>
        <v>TERMINADO</v>
      </c>
      <c r="AK36" s="1"/>
      <c r="AL36" s="1" t="s">
        <v>241</v>
      </c>
      <c r="AM36" s="8">
        <v>2500000</v>
      </c>
      <c r="AN36" s="51" t="s">
        <v>1389</v>
      </c>
    </row>
    <row r="37" spans="1:40" s="5" customFormat="1" ht="150" customHeight="1" x14ac:dyDescent="0.25">
      <c r="A37" s="1">
        <v>2020</v>
      </c>
      <c r="B37" s="2">
        <v>43889</v>
      </c>
      <c r="C37" s="1" t="s">
        <v>28</v>
      </c>
      <c r="D37" s="1" t="s">
        <v>207</v>
      </c>
      <c r="E37" s="1" t="s">
        <v>208</v>
      </c>
      <c r="F37" s="1" t="s">
        <v>29</v>
      </c>
      <c r="G37" s="1" t="s">
        <v>30</v>
      </c>
      <c r="H37" s="1" t="s">
        <v>186</v>
      </c>
      <c r="I37" s="4" t="s">
        <v>518</v>
      </c>
      <c r="J37" s="1" t="s">
        <v>209</v>
      </c>
      <c r="K37" s="1"/>
      <c r="L37" s="1"/>
      <c r="M37" s="1"/>
      <c r="N37" s="1">
        <v>1033676728</v>
      </c>
      <c r="O37" s="1" t="s">
        <v>40</v>
      </c>
      <c r="P37" s="1" t="s">
        <v>35</v>
      </c>
      <c r="Q37" s="1" t="s">
        <v>255</v>
      </c>
      <c r="R37" s="1" t="s">
        <v>256</v>
      </c>
      <c r="S37" s="8">
        <v>6250000</v>
      </c>
      <c r="T37" s="8"/>
      <c r="U37" s="1"/>
      <c r="V37" s="8"/>
      <c r="W37" s="8">
        <f t="shared" si="2"/>
        <v>6250000</v>
      </c>
      <c r="X37" s="8"/>
      <c r="Y37" s="1">
        <v>75</v>
      </c>
      <c r="Z37" s="1" t="s">
        <v>242</v>
      </c>
      <c r="AA37" s="2">
        <v>43894</v>
      </c>
      <c r="AB37" s="2">
        <v>43969</v>
      </c>
      <c r="AC37" s="1"/>
      <c r="AD37" s="2">
        <v>43969</v>
      </c>
      <c r="AE37" s="1"/>
      <c r="AF37" s="1"/>
      <c r="AG37" s="1" t="s">
        <v>57</v>
      </c>
      <c r="AH37" s="19"/>
      <c r="AI37" s="19"/>
      <c r="AJ37" s="1" t="str">
        <f t="shared" ca="1" si="1"/>
        <v>TERMINADO</v>
      </c>
      <c r="AK37" s="1"/>
      <c r="AL37" s="1" t="s">
        <v>270</v>
      </c>
      <c r="AM37" s="8">
        <v>2500000</v>
      </c>
      <c r="AN37" s="51" t="s">
        <v>1390</v>
      </c>
    </row>
    <row r="38" spans="1:40" s="5" customFormat="1" ht="150" customHeight="1" x14ac:dyDescent="0.25">
      <c r="A38" s="1">
        <v>2020</v>
      </c>
      <c r="B38" s="2">
        <v>43889</v>
      </c>
      <c r="C38" s="1" t="s">
        <v>28</v>
      </c>
      <c r="D38" s="1" t="s">
        <v>210</v>
      </c>
      <c r="E38" s="1" t="s">
        <v>211</v>
      </c>
      <c r="F38" s="1" t="s">
        <v>29</v>
      </c>
      <c r="G38" s="1" t="s">
        <v>30</v>
      </c>
      <c r="H38" s="4" t="s">
        <v>186</v>
      </c>
      <c r="I38" s="4" t="s">
        <v>518</v>
      </c>
      <c r="J38" s="1" t="s">
        <v>212</v>
      </c>
      <c r="K38" s="1"/>
      <c r="L38" s="1"/>
      <c r="M38" s="1"/>
      <c r="N38" s="1">
        <v>80452262</v>
      </c>
      <c r="O38" s="1" t="s">
        <v>40</v>
      </c>
      <c r="P38" s="1" t="s">
        <v>257</v>
      </c>
      <c r="Q38" s="1" t="s">
        <v>258</v>
      </c>
      <c r="R38" s="1" t="s">
        <v>259</v>
      </c>
      <c r="S38" s="8">
        <v>6250000</v>
      </c>
      <c r="T38" s="8"/>
      <c r="U38" s="1"/>
      <c r="V38" s="8"/>
      <c r="W38" s="8">
        <f t="shared" si="2"/>
        <v>6250000</v>
      </c>
      <c r="X38" s="8"/>
      <c r="Y38" s="1">
        <v>75</v>
      </c>
      <c r="Z38" s="1" t="s">
        <v>242</v>
      </c>
      <c r="AA38" s="2">
        <v>43894</v>
      </c>
      <c r="AB38" s="2">
        <v>43969</v>
      </c>
      <c r="AC38" s="1"/>
      <c r="AD38" s="2">
        <v>43969</v>
      </c>
      <c r="AE38" s="1"/>
      <c r="AF38" s="1"/>
      <c r="AG38" s="1" t="s">
        <v>57</v>
      </c>
      <c r="AH38" s="19"/>
      <c r="AI38" s="19"/>
      <c r="AJ38" s="1" t="str">
        <f t="shared" ca="1" si="1"/>
        <v>TERMINADO</v>
      </c>
      <c r="AK38" s="1"/>
      <c r="AL38" s="1" t="s">
        <v>270</v>
      </c>
      <c r="AM38" s="8">
        <v>2500000</v>
      </c>
      <c r="AN38" s="51" t="s">
        <v>1391</v>
      </c>
    </row>
    <row r="39" spans="1:40" s="5" customFormat="1" ht="150" customHeight="1" x14ac:dyDescent="0.25">
      <c r="A39" s="1">
        <v>2020</v>
      </c>
      <c r="B39" s="2">
        <v>43889</v>
      </c>
      <c r="C39" s="1" t="s">
        <v>28</v>
      </c>
      <c r="D39" s="1" t="s">
        <v>213</v>
      </c>
      <c r="E39" s="1" t="s">
        <v>214</v>
      </c>
      <c r="F39" s="1" t="s">
        <v>29</v>
      </c>
      <c r="G39" s="1" t="s">
        <v>30</v>
      </c>
      <c r="H39" s="1" t="s">
        <v>186</v>
      </c>
      <c r="I39" s="4" t="s">
        <v>518</v>
      </c>
      <c r="J39" s="1" t="s">
        <v>215</v>
      </c>
      <c r="K39" s="1"/>
      <c r="L39" s="1"/>
      <c r="M39" s="1"/>
      <c r="N39" s="1">
        <v>794622118</v>
      </c>
      <c r="O39" s="1" t="s">
        <v>40</v>
      </c>
      <c r="P39" s="1" t="s">
        <v>257</v>
      </c>
      <c r="Q39" s="1" t="s">
        <v>262</v>
      </c>
      <c r="R39" s="1" t="s">
        <v>263</v>
      </c>
      <c r="S39" s="8">
        <v>6250000</v>
      </c>
      <c r="T39" s="8"/>
      <c r="U39" s="1"/>
      <c r="V39" s="8"/>
      <c r="W39" s="8">
        <f t="shared" si="2"/>
        <v>6250000</v>
      </c>
      <c r="X39" s="8"/>
      <c r="Y39" s="1">
        <v>75</v>
      </c>
      <c r="Z39" s="1" t="s">
        <v>242</v>
      </c>
      <c r="AA39" s="2">
        <v>43894</v>
      </c>
      <c r="AB39" s="2">
        <v>43969</v>
      </c>
      <c r="AC39" s="1"/>
      <c r="AD39" s="2">
        <v>43969</v>
      </c>
      <c r="AE39" s="1"/>
      <c r="AF39" s="1"/>
      <c r="AG39" s="1" t="s">
        <v>57</v>
      </c>
      <c r="AH39" s="19"/>
      <c r="AI39" s="19"/>
      <c r="AJ39" s="1" t="str">
        <f t="shared" ca="1" si="1"/>
        <v>TERMINADO</v>
      </c>
      <c r="AK39" s="1"/>
      <c r="AL39" s="1" t="s">
        <v>270</v>
      </c>
      <c r="AM39" s="8">
        <v>2500000</v>
      </c>
      <c r="AN39" s="51" t="s">
        <v>1392</v>
      </c>
    </row>
    <row r="40" spans="1:40" s="5" customFormat="1" ht="150" customHeight="1" x14ac:dyDescent="0.25">
      <c r="A40" s="1">
        <v>2020</v>
      </c>
      <c r="B40" s="2">
        <v>43889</v>
      </c>
      <c r="C40" s="1" t="s">
        <v>28</v>
      </c>
      <c r="D40" s="1" t="s">
        <v>216</v>
      </c>
      <c r="E40" s="1" t="s">
        <v>217</v>
      </c>
      <c r="F40" s="1" t="s">
        <v>29</v>
      </c>
      <c r="G40" s="1" t="s">
        <v>30</v>
      </c>
      <c r="H40" s="1" t="s">
        <v>186</v>
      </c>
      <c r="I40" s="4" t="s">
        <v>518</v>
      </c>
      <c r="J40" s="1" t="s">
        <v>218</v>
      </c>
      <c r="K40" s="1"/>
      <c r="L40" s="1"/>
      <c r="M40" s="1"/>
      <c r="N40" s="1">
        <v>80779602</v>
      </c>
      <c r="O40" s="1" t="s">
        <v>40</v>
      </c>
      <c r="P40" s="1" t="s">
        <v>35</v>
      </c>
      <c r="Q40" s="1" t="s">
        <v>240</v>
      </c>
      <c r="R40" s="1" t="s">
        <v>239</v>
      </c>
      <c r="S40" s="8">
        <v>6250000</v>
      </c>
      <c r="T40" s="8"/>
      <c r="U40" s="1"/>
      <c r="V40" s="8"/>
      <c r="W40" s="8">
        <f t="shared" si="2"/>
        <v>6250000</v>
      </c>
      <c r="X40" s="8"/>
      <c r="Y40" s="1">
        <f>2*30+15</f>
        <v>75</v>
      </c>
      <c r="Z40" s="1" t="s">
        <v>242</v>
      </c>
      <c r="AA40" s="2">
        <v>43894</v>
      </c>
      <c r="AB40" s="2">
        <v>43969</v>
      </c>
      <c r="AC40" s="1"/>
      <c r="AD40" s="2">
        <v>43969</v>
      </c>
      <c r="AE40" s="1"/>
      <c r="AF40" s="1"/>
      <c r="AG40" s="1" t="s">
        <v>57</v>
      </c>
      <c r="AH40" s="19"/>
      <c r="AI40" s="19"/>
      <c r="AJ40" s="1" t="str">
        <f t="shared" ca="1" si="1"/>
        <v>TERMINADO</v>
      </c>
      <c r="AK40" s="1"/>
      <c r="AL40" s="1" t="s">
        <v>270</v>
      </c>
      <c r="AM40" s="8">
        <v>2500000</v>
      </c>
      <c r="AN40" s="51" t="s">
        <v>1393</v>
      </c>
    </row>
    <row r="41" spans="1:40" s="5" customFormat="1" ht="150" customHeight="1" x14ac:dyDescent="0.25">
      <c r="A41" s="1">
        <v>2020</v>
      </c>
      <c r="B41" s="2">
        <v>43889</v>
      </c>
      <c r="C41" s="1" t="s">
        <v>28</v>
      </c>
      <c r="D41" s="1" t="s">
        <v>219</v>
      </c>
      <c r="E41" s="1" t="s">
        <v>220</v>
      </c>
      <c r="F41" s="1" t="s">
        <v>29</v>
      </c>
      <c r="G41" s="1" t="s">
        <v>30</v>
      </c>
      <c r="H41" s="1" t="s">
        <v>163</v>
      </c>
      <c r="I41" s="4" t="s">
        <v>518</v>
      </c>
      <c r="J41" s="1" t="s">
        <v>221</v>
      </c>
      <c r="K41" s="1"/>
      <c r="L41" s="1"/>
      <c r="M41" s="1"/>
      <c r="N41" s="1">
        <v>1007829181</v>
      </c>
      <c r="O41" s="1" t="s">
        <v>40</v>
      </c>
      <c r="P41" s="1" t="s">
        <v>35</v>
      </c>
      <c r="Q41" s="1" t="s">
        <v>273</v>
      </c>
      <c r="R41" s="1" t="s">
        <v>274</v>
      </c>
      <c r="S41" s="8">
        <v>6250000</v>
      </c>
      <c r="T41" s="8"/>
      <c r="U41" s="1"/>
      <c r="V41" s="8"/>
      <c r="W41" s="8">
        <f t="shared" si="2"/>
        <v>6250000</v>
      </c>
      <c r="X41" s="8"/>
      <c r="Y41" s="1">
        <f>2*30+15</f>
        <v>75</v>
      </c>
      <c r="Z41" s="1" t="s">
        <v>242</v>
      </c>
      <c r="AA41" s="2">
        <v>43894</v>
      </c>
      <c r="AB41" s="2">
        <v>43969</v>
      </c>
      <c r="AC41" s="1"/>
      <c r="AD41" s="2">
        <v>43969</v>
      </c>
      <c r="AE41" s="1"/>
      <c r="AF41" s="1"/>
      <c r="AG41" s="1" t="s">
        <v>57</v>
      </c>
      <c r="AH41" s="19"/>
      <c r="AI41" s="19"/>
      <c r="AJ41" s="1" t="str">
        <f t="shared" ca="1" si="1"/>
        <v>TERMINADO</v>
      </c>
      <c r="AK41" s="1"/>
      <c r="AL41" s="1" t="s">
        <v>270</v>
      </c>
      <c r="AM41" s="8">
        <v>2500000</v>
      </c>
      <c r="AN41" s="51" t="s">
        <v>1394</v>
      </c>
    </row>
    <row r="42" spans="1:40" s="5" customFormat="1" ht="150" customHeight="1" x14ac:dyDescent="0.25">
      <c r="A42" s="1">
        <v>2020</v>
      </c>
      <c r="B42" s="2">
        <v>43889</v>
      </c>
      <c r="C42" s="1" t="s">
        <v>28</v>
      </c>
      <c r="D42" s="1" t="s">
        <v>222</v>
      </c>
      <c r="E42" s="1" t="s">
        <v>223</v>
      </c>
      <c r="F42" s="1" t="s">
        <v>29</v>
      </c>
      <c r="G42" s="1" t="s">
        <v>30</v>
      </c>
      <c r="H42" s="1" t="s">
        <v>186</v>
      </c>
      <c r="I42" s="4" t="s">
        <v>518</v>
      </c>
      <c r="J42" s="1" t="s">
        <v>224</v>
      </c>
      <c r="K42" s="1"/>
      <c r="L42" s="1"/>
      <c r="M42" s="1"/>
      <c r="N42" s="1">
        <v>79519630</v>
      </c>
      <c r="O42" s="1" t="s">
        <v>40</v>
      </c>
      <c r="P42" s="1" t="s">
        <v>35</v>
      </c>
      <c r="Q42" s="1" t="s">
        <v>247</v>
      </c>
      <c r="R42" s="1" t="s">
        <v>248</v>
      </c>
      <c r="S42" s="8">
        <v>6250000</v>
      </c>
      <c r="T42" s="8"/>
      <c r="U42" s="1"/>
      <c r="V42" s="8"/>
      <c r="W42" s="8">
        <f t="shared" si="2"/>
        <v>6250000</v>
      </c>
      <c r="X42" s="8"/>
      <c r="Y42" s="1">
        <f>2*30+15</f>
        <v>75</v>
      </c>
      <c r="Z42" s="1" t="s">
        <v>242</v>
      </c>
      <c r="AA42" s="2">
        <v>43894</v>
      </c>
      <c r="AB42" s="2">
        <v>43969</v>
      </c>
      <c r="AC42" s="1"/>
      <c r="AD42" s="2">
        <v>43969</v>
      </c>
      <c r="AE42" s="1"/>
      <c r="AF42" s="1"/>
      <c r="AG42" s="1" t="s">
        <v>57</v>
      </c>
      <c r="AH42" s="19"/>
      <c r="AI42" s="19"/>
      <c r="AJ42" s="1" t="str">
        <f t="shared" ca="1" si="1"/>
        <v>TERMINADO</v>
      </c>
      <c r="AK42" s="1"/>
      <c r="AL42" s="1" t="s">
        <v>270</v>
      </c>
      <c r="AM42" s="8">
        <v>2500000</v>
      </c>
      <c r="AN42" s="51" t="s">
        <v>1395</v>
      </c>
    </row>
    <row r="43" spans="1:40" s="5" customFormat="1" ht="150" customHeight="1" x14ac:dyDescent="0.25">
      <c r="A43" s="1">
        <v>2020</v>
      </c>
      <c r="B43" s="2">
        <v>43889</v>
      </c>
      <c r="C43" s="1" t="s">
        <v>28</v>
      </c>
      <c r="D43" s="1" t="s">
        <v>225</v>
      </c>
      <c r="E43" s="1" t="s">
        <v>226</v>
      </c>
      <c r="F43" s="1" t="s">
        <v>29</v>
      </c>
      <c r="G43" s="1" t="s">
        <v>30</v>
      </c>
      <c r="H43" s="1" t="s">
        <v>186</v>
      </c>
      <c r="I43" s="4" t="s">
        <v>518</v>
      </c>
      <c r="J43" s="1" t="s">
        <v>227</v>
      </c>
      <c r="K43" s="1"/>
      <c r="L43" s="1"/>
      <c r="M43" s="1"/>
      <c r="N43" s="1">
        <v>1023017436</v>
      </c>
      <c r="O43" s="1" t="s">
        <v>40</v>
      </c>
      <c r="P43" s="1" t="s">
        <v>35</v>
      </c>
      <c r="Q43" s="1" t="s">
        <v>249</v>
      </c>
      <c r="R43" s="1" t="s">
        <v>250</v>
      </c>
      <c r="S43" s="8">
        <v>6250000</v>
      </c>
      <c r="T43" s="8"/>
      <c r="U43" s="1"/>
      <c r="V43" s="8"/>
      <c r="W43" s="8">
        <f t="shared" si="2"/>
        <v>6250000</v>
      </c>
      <c r="X43" s="8"/>
      <c r="Y43" s="1">
        <f>2*30+15</f>
        <v>75</v>
      </c>
      <c r="Z43" s="1" t="s">
        <v>242</v>
      </c>
      <c r="AA43" s="2">
        <v>43894</v>
      </c>
      <c r="AB43" s="2">
        <v>43969</v>
      </c>
      <c r="AC43" s="1"/>
      <c r="AD43" s="2">
        <v>43969</v>
      </c>
      <c r="AE43" s="1"/>
      <c r="AF43" s="1"/>
      <c r="AG43" s="1" t="s">
        <v>57</v>
      </c>
      <c r="AH43" s="19"/>
      <c r="AI43" s="19"/>
      <c r="AJ43" s="1" t="str">
        <f t="shared" ca="1" si="1"/>
        <v>TERMINADO</v>
      </c>
      <c r="AK43" s="1"/>
      <c r="AL43" s="1" t="s">
        <v>241</v>
      </c>
      <c r="AM43" s="8">
        <v>2500000</v>
      </c>
      <c r="AN43" s="51" t="s">
        <v>1396</v>
      </c>
    </row>
    <row r="44" spans="1:40" s="5" customFormat="1" ht="150" customHeight="1" x14ac:dyDescent="0.25">
      <c r="A44" s="1">
        <v>2020</v>
      </c>
      <c r="B44" s="2">
        <v>43889</v>
      </c>
      <c r="C44" s="1" t="s">
        <v>28</v>
      </c>
      <c r="D44" s="1" t="s">
        <v>228</v>
      </c>
      <c r="E44" s="1" t="s">
        <v>229</v>
      </c>
      <c r="F44" s="1" t="s">
        <v>29</v>
      </c>
      <c r="G44" s="1" t="s">
        <v>30</v>
      </c>
      <c r="H44" s="1" t="s">
        <v>163</v>
      </c>
      <c r="I44" s="4" t="s">
        <v>519</v>
      </c>
      <c r="J44" s="1" t="s">
        <v>230</v>
      </c>
      <c r="K44" s="1"/>
      <c r="L44" s="1"/>
      <c r="M44" s="1"/>
      <c r="N44" s="1">
        <v>79632428</v>
      </c>
      <c r="O44" s="1" t="s">
        <v>40</v>
      </c>
      <c r="P44" s="1" t="s">
        <v>35</v>
      </c>
      <c r="Q44" s="1" t="s">
        <v>271</v>
      </c>
      <c r="R44" s="1" t="s">
        <v>272</v>
      </c>
      <c r="S44" s="8">
        <v>6250000</v>
      </c>
      <c r="T44" s="8"/>
      <c r="U44" s="1"/>
      <c r="V44" s="8"/>
      <c r="W44" s="8">
        <f t="shared" si="2"/>
        <v>6250000</v>
      </c>
      <c r="X44" s="8"/>
      <c r="Y44" s="1">
        <f>2*30+15</f>
        <v>75</v>
      </c>
      <c r="Z44" s="1" t="s">
        <v>242</v>
      </c>
      <c r="AA44" s="2">
        <v>43894</v>
      </c>
      <c r="AB44" s="2">
        <v>43969</v>
      </c>
      <c r="AC44" s="1"/>
      <c r="AD44" s="2">
        <v>43969</v>
      </c>
      <c r="AE44" s="1"/>
      <c r="AF44" s="1"/>
      <c r="AG44" s="1" t="s">
        <v>57</v>
      </c>
      <c r="AH44" s="19"/>
      <c r="AI44" s="19"/>
      <c r="AJ44" s="1" t="str">
        <f t="shared" ca="1" si="1"/>
        <v>TERMINADO</v>
      </c>
      <c r="AK44" s="1"/>
      <c r="AL44" s="1" t="s">
        <v>241</v>
      </c>
      <c r="AM44" s="8">
        <v>2500000</v>
      </c>
      <c r="AN44" s="51" t="s">
        <v>1397</v>
      </c>
    </row>
    <row r="45" spans="1:40" s="5" customFormat="1" ht="150" customHeight="1" x14ac:dyDescent="0.25">
      <c r="A45" s="1">
        <v>2020</v>
      </c>
      <c r="B45" s="2">
        <v>43889</v>
      </c>
      <c r="C45" s="1" t="s">
        <v>28</v>
      </c>
      <c r="D45" s="1" t="s">
        <v>231</v>
      </c>
      <c r="E45" s="1" t="s">
        <v>232</v>
      </c>
      <c r="F45" s="1" t="s">
        <v>29</v>
      </c>
      <c r="G45" s="1" t="s">
        <v>30</v>
      </c>
      <c r="H45" s="1" t="s">
        <v>233</v>
      </c>
      <c r="I45" s="4" t="s">
        <v>516</v>
      </c>
      <c r="J45" s="1" t="s">
        <v>234</v>
      </c>
      <c r="K45" s="1"/>
      <c r="L45" s="1"/>
      <c r="M45" s="1"/>
      <c r="N45" s="1">
        <v>1114398753</v>
      </c>
      <c r="O45" s="1" t="s">
        <v>299</v>
      </c>
      <c r="P45" s="1" t="s">
        <v>31</v>
      </c>
      <c r="Q45" s="1" t="s">
        <v>365</v>
      </c>
      <c r="R45" s="1" t="s">
        <v>366</v>
      </c>
      <c r="S45" s="8">
        <v>7500000</v>
      </c>
      <c r="T45" s="8"/>
      <c r="U45" s="1"/>
      <c r="V45" s="8"/>
      <c r="W45" s="8">
        <f t="shared" si="2"/>
        <v>7500000</v>
      </c>
      <c r="X45" s="8"/>
      <c r="Y45" s="1">
        <f>3*30</f>
        <v>90</v>
      </c>
      <c r="Z45" s="1" t="s">
        <v>36</v>
      </c>
      <c r="AA45" s="2">
        <v>43893</v>
      </c>
      <c r="AB45" s="2">
        <v>43984</v>
      </c>
      <c r="AC45" s="2"/>
      <c r="AD45" s="2">
        <v>43984</v>
      </c>
      <c r="AE45" s="1"/>
      <c r="AF45" s="1"/>
      <c r="AG45" s="1" t="s">
        <v>322</v>
      </c>
      <c r="AH45" s="19"/>
      <c r="AI45" s="19"/>
      <c r="AJ45" s="1" t="str">
        <f t="shared" ca="1" si="1"/>
        <v>TERMINADO</v>
      </c>
      <c r="AK45" s="1"/>
      <c r="AL45" s="1" t="s">
        <v>367</v>
      </c>
      <c r="AM45" s="8">
        <v>2500000</v>
      </c>
      <c r="AN45" s="51" t="s">
        <v>1398</v>
      </c>
    </row>
    <row r="46" spans="1:40" s="5" customFormat="1" ht="150" customHeight="1" x14ac:dyDescent="0.25">
      <c r="A46" s="1">
        <v>2020</v>
      </c>
      <c r="B46" s="2">
        <v>43889</v>
      </c>
      <c r="C46" s="1" t="s">
        <v>28</v>
      </c>
      <c r="D46" s="1" t="s">
        <v>235</v>
      </c>
      <c r="E46" s="1" t="s">
        <v>236</v>
      </c>
      <c r="F46" s="1" t="s">
        <v>29</v>
      </c>
      <c r="G46" s="1" t="s">
        <v>30</v>
      </c>
      <c r="H46" s="1" t="s">
        <v>237</v>
      </c>
      <c r="I46" s="4" t="s">
        <v>516</v>
      </c>
      <c r="J46" s="1" t="s">
        <v>238</v>
      </c>
      <c r="K46" s="1"/>
      <c r="L46" s="1"/>
      <c r="M46" s="1"/>
      <c r="N46" s="1">
        <v>1030673751</v>
      </c>
      <c r="O46" s="1" t="s">
        <v>299</v>
      </c>
      <c r="P46" s="1" t="s">
        <v>31</v>
      </c>
      <c r="Q46" s="1" t="s">
        <v>381</v>
      </c>
      <c r="R46" s="1" t="s">
        <v>383</v>
      </c>
      <c r="S46" s="8">
        <v>6000000</v>
      </c>
      <c r="T46" s="8"/>
      <c r="U46" s="1"/>
      <c r="V46" s="8"/>
      <c r="W46" s="8">
        <f t="shared" si="2"/>
        <v>6000000</v>
      </c>
      <c r="X46" s="8"/>
      <c r="Y46" s="1">
        <f>3*30</f>
        <v>90</v>
      </c>
      <c r="Z46" s="1" t="s">
        <v>36</v>
      </c>
      <c r="AA46" s="2">
        <v>43906</v>
      </c>
      <c r="AB46" s="2">
        <v>43997</v>
      </c>
      <c r="AC46" s="1"/>
      <c r="AD46" s="2">
        <v>43997</v>
      </c>
      <c r="AE46" s="1"/>
      <c r="AF46" s="1"/>
      <c r="AG46" s="1" t="s">
        <v>322</v>
      </c>
      <c r="AH46" s="19"/>
      <c r="AI46" s="19"/>
      <c r="AJ46" s="1" t="str">
        <f t="shared" ca="1" si="1"/>
        <v>TERMINADO</v>
      </c>
      <c r="AK46" s="1"/>
      <c r="AL46" s="1" t="s">
        <v>367</v>
      </c>
      <c r="AM46" s="8">
        <v>2000000</v>
      </c>
      <c r="AN46" s="51" t="s">
        <v>1399</v>
      </c>
    </row>
    <row r="47" spans="1:40" s="5" customFormat="1" ht="150" customHeight="1" x14ac:dyDescent="0.25">
      <c r="A47" s="1">
        <v>2020</v>
      </c>
      <c r="B47" s="2">
        <v>43902</v>
      </c>
      <c r="C47" s="1" t="s">
        <v>28</v>
      </c>
      <c r="D47" s="1" t="s">
        <v>352</v>
      </c>
      <c r="E47" s="1" t="s">
        <v>353</v>
      </c>
      <c r="F47" s="1" t="s">
        <v>29</v>
      </c>
      <c r="G47" s="1" t="s">
        <v>30</v>
      </c>
      <c r="H47" s="1" t="s">
        <v>354</v>
      </c>
      <c r="I47" s="4" t="s">
        <v>516</v>
      </c>
      <c r="J47" s="1" t="s">
        <v>355</v>
      </c>
      <c r="K47" s="1"/>
      <c r="L47" s="1"/>
      <c r="M47" s="1"/>
      <c r="N47" s="1">
        <v>19157189</v>
      </c>
      <c r="O47" s="1" t="s">
        <v>299</v>
      </c>
      <c r="P47" s="1" t="s">
        <v>31</v>
      </c>
      <c r="Q47" s="1" t="s">
        <v>356</v>
      </c>
      <c r="R47" s="1" t="s">
        <v>382</v>
      </c>
      <c r="S47" s="8">
        <v>5250000</v>
      </c>
      <c r="T47" s="8"/>
      <c r="U47" s="1"/>
      <c r="V47" s="8"/>
      <c r="W47" s="8">
        <f t="shared" si="2"/>
        <v>5250000</v>
      </c>
      <c r="X47" s="8"/>
      <c r="Y47" s="1">
        <f>3*30</f>
        <v>90</v>
      </c>
      <c r="Z47" s="1" t="s">
        <v>36</v>
      </c>
      <c r="AA47" s="2">
        <v>43903</v>
      </c>
      <c r="AB47" s="2">
        <v>43994</v>
      </c>
      <c r="AC47" s="1"/>
      <c r="AD47" s="2">
        <v>43994</v>
      </c>
      <c r="AE47" s="1"/>
      <c r="AF47" s="1"/>
      <c r="AG47" s="1" t="s">
        <v>427</v>
      </c>
      <c r="AH47" s="19"/>
      <c r="AI47" s="19"/>
      <c r="AJ47" s="1" t="str">
        <f t="shared" ca="1" si="1"/>
        <v>TERMINADO</v>
      </c>
      <c r="AK47" s="1"/>
      <c r="AL47" s="1" t="s">
        <v>357</v>
      </c>
      <c r="AM47" s="8">
        <v>1750000</v>
      </c>
      <c r="AN47" s="51" t="s">
        <v>1400</v>
      </c>
    </row>
    <row r="48" spans="1:40" s="5" customFormat="1" ht="150" customHeight="1" x14ac:dyDescent="0.25">
      <c r="A48" s="1">
        <v>2020</v>
      </c>
      <c r="B48" s="2">
        <v>43899</v>
      </c>
      <c r="C48" s="1" t="s">
        <v>28</v>
      </c>
      <c r="D48" s="1" t="s">
        <v>296</v>
      </c>
      <c r="E48" s="1" t="s">
        <v>295</v>
      </c>
      <c r="F48" s="1" t="s">
        <v>29</v>
      </c>
      <c r="G48" s="1" t="s">
        <v>30</v>
      </c>
      <c r="H48" s="1" t="s">
        <v>297</v>
      </c>
      <c r="I48" s="4" t="s">
        <v>513</v>
      </c>
      <c r="J48" s="1" t="s">
        <v>298</v>
      </c>
      <c r="K48" s="1"/>
      <c r="L48" s="1"/>
      <c r="M48" s="1"/>
      <c r="N48" s="1">
        <v>1030610164</v>
      </c>
      <c r="O48" s="1" t="s">
        <v>299</v>
      </c>
      <c r="P48" s="1" t="s">
        <v>31</v>
      </c>
      <c r="Q48" s="1" t="s">
        <v>300</v>
      </c>
      <c r="R48" s="1" t="s">
        <v>301</v>
      </c>
      <c r="S48" s="8">
        <v>16500000</v>
      </c>
      <c r="T48" s="8"/>
      <c r="U48" s="1"/>
      <c r="V48" s="8"/>
      <c r="W48" s="8">
        <f t="shared" si="2"/>
        <v>16500000</v>
      </c>
      <c r="X48" s="8"/>
      <c r="Y48" s="1">
        <f>3*30</f>
        <v>90</v>
      </c>
      <c r="Z48" s="1" t="s">
        <v>36</v>
      </c>
      <c r="AA48" s="2">
        <v>43900</v>
      </c>
      <c r="AB48" s="2">
        <v>43991</v>
      </c>
      <c r="AC48" s="1"/>
      <c r="AD48" s="2">
        <v>43991</v>
      </c>
      <c r="AE48" s="1"/>
      <c r="AF48" s="1"/>
      <c r="AG48" s="1" t="s">
        <v>428</v>
      </c>
      <c r="AH48" s="19"/>
      <c r="AI48" s="19"/>
      <c r="AJ48" s="1" t="str">
        <f t="shared" ca="1" si="1"/>
        <v>TERMINADO</v>
      </c>
      <c r="AK48" s="1"/>
      <c r="AL48" s="1" t="s">
        <v>302</v>
      </c>
      <c r="AM48" s="8">
        <v>5500000</v>
      </c>
      <c r="AN48" s="51" t="s">
        <v>1401</v>
      </c>
    </row>
    <row r="49" spans="1:40" s="5" customFormat="1" ht="150" customHeight="1" x14ac:dyDescent="0.25">
      <c r="A49" s="1">
        <v>2020</v>
      </c>
      <c r="B49" s="2">
        <v>43902</v>
      </c>
      <c r="C49" s="1" t="s">
        <v>28</v>
      </c>
      <c r="D49" s="1" t="s">
        <v>358</v>
      </c>
      <c r="E49" s="1" t="s">
        <v>359</v>
      </c>
      <c r="F49" s="1" t="s">
        <v>29</v>
      </c>
      <c r="G49" s="1" t="s">
        <v>30</v>
      </c>
      <c r="H49" s="1" t="s">
        <v>360</v>
      </c>
      <c r="I49" s="4" t="s">
        <v>516</v>
      </c>
      <c r="J49" s="1" t="s">
        <v>361</v>
      </c>
      <c r="K49" s="1"/>
      <c r="L49" s="1"/>
      <c r="M49" s="1"/>
      <c r="N49" s="1">
        <v>79358856</v>
      </c>
      <c r="O49" s="1" t="s">
        <v>299</v>
      </c>
      <c r="P49" s="1" t="s">
        <v>31</v>
      </c>
      <c r="Q49" s="1" t="s">
        <v>362</v>
      </c>
      <c r="R49" s="1" t="s">
        <v>363</v>
      </c>
      <c r="S49" s="8">
        <v>7500000</v>
      </c>
      <c r="T49" s="8"/>
      <c r="U49" s="1"/>
      <c r="V49" s="8"/>
      <c r="W49" s="8">
        <f t="shared" si="2"/>
        <v>7500000</v>
      </c>
      <c r="X49" s="8"/>
      <c r="Y49" s="1">
        <v>90</v>
      </c>
      <c r="Z49" s="1" t="s">
        <v>36</v>
      </c>
      <c r="AA49" s="2">
        <v>43903</v>
      </c>
      <c r="AB49" s="2">
        <v>43994</v>
      </c>
      <c r="AC49" s="1"/>
      <c r="AD49" s="2">
        <v>43994</v>
      </c>
      <c r="AE49" s="1"/>
      <c r="AF49" s="1"/>
      <c r="AG49" s="1" t="s">
        <v>426</v>
      </c>
      <c r="AH49" s="19"/>
      <c r="AI49" s="19"/>
      <c r="AJ49" s="1" t="str">
        <f t="shared" ca="1" si="1"/>
        <v>TERMINADO</v>
      </c>
      <c r="AK49" s="1"/>
      <c r="AL49" s="1" t="s">
        <v>364</v>
      </c>
      <c r="AM49" s="8">
        <v>2500000</v>
      </c>
      <c r="AN49" s="51" t="s">
        <v>1402</v>
      </c>
    </row>
    <row r="50" spans="1:40" s="5" customFormat="1" ht="150" customHeight="1" x14ac:dyDescent="0.25">
      <c r="A50" s="1">
        <v>2020</v>
      </c>
      <c r="B50" s="2">
        <v>43901</v>
      </c>
      <c r="C50" s="1" t="s">
        <v>28</v>
      </c>
      <c r="D50" s="1" t="s">
        <v>310</v>
      </c>
      <c r="E50" s="1" t="s">
        <v>351</v>
      </c>
      <c r="F50" s="1" t="s">
        <v>29</v>
      </c>
      <c r="G50" s="1" t="s">
        <v>30</v>
      </c>
      <c r="H50" s="1" t="s">
        <v>305</v>
      </c>
      <c r="I50" s="4" t="s">
        <v>516</v>
      </c>
      <c r="J50" s="1" t="s">
        <v>313</v>
      </c>
      <c r="K50" s="1"/>
      <c r="L50" s="1"/>
      <c r="M50" s="1"/>
      <c r="N50" s="1">
        <v>1032656406</v>
      </c>
      <c r="O50" s="1" t="s">
        <v>299</v>
      </c>
      <c r="P50" s="1" t="s">
        <v>35</v>
      </c>
      <c r="Q50" s="1" t="s">
        <v>314</v>
      </c>
      <c r="R50" s="1" t="s">
        <v>315</v>
      </c>
      <c r="S50" s="8">
        <v>6250000</v>
      </c>
      <c r="T50" s="8"/>
      <c r="U50" s="1"/>
      <c r="V50" s="8"/>
      <c r="W50" s="8">
        <f t="shared" si="2"/>
        <v>6250000</v>
      </c>
      <c r="X50" s="8"/>
      <c r="Y50" s="1">
        <f t="shared" ref="Y50:Y56" si="3">2*30+15</f>
        <v>75</v>
      </c>
      <c r="Z50" s="1" t="s">
        <v>81</v>
      </c>
      <c r="AA50" s="2">
        <v>43907</v>
      </c>
      <c r="AB50" s="2">
        <v>43998</v>
      </c>
      <c r="AC50" s="1"/>
      <c r="AD50" s="2">
        <v>43998</v>
      </c>
      <c r="AE50" s="1"/>
      <c r="AF50" s="1"/>
      <c r="AG50" s="1" t="s">
        <v>57</v>
      </c>
      <c r="AH50" s="19"/>
      <c r="AI50" s="19"/>
      <c r="AJ50" s="1" t="str">
        <f t="shared" ca="1" si="1"/>
        <v>TERMINADO</v>
      </c>
      <c r="AK50" s="1"/>
      <c r="AL50" s="1" t="s">
        <v>309</v>
      </c>
      <c r="AM50" s="8">
        <v>2500000</v>
      </c>
      <c r="AN50" s="51" t="s">
        <v>1403</v>
      </c>
    </row>
    <row r="51" spans="1:40" s="5" customFormat="1" ht="150" customHeight="1" x14ac:dyDescent="0.25">
      <c r="A51" s="1">
        <v>2020</v>
      </c>
      <c r="B51" s="2">
        <v>43901</v>
      </c>
      <c r="C51" s="1" t="s">
        <v>28</v>
      </c>
      <c r="D51" s="1" t="s">
        <v>311</v>
      </c>
      <c r="E51" s="1" t="s">
        <v>324</v>
      </c>
      <c r="F51" s="1" t="s">
        <v>29</v>
      </c>
      <c r="G51" s="1" t="s">
        <v>30</v>
      </c>
      <c r="H51" s="1" t="s">
        <v>305</v>
      </c>
      <c r="I51" s="4" t="s">
        <v>516</v>
      </c>
      <c r="J51" s="1" t="s">
        <v>316</v>
      </c>
      <c r="K51" s="1"/>
      <c r="L51" s="1"/>
      <c r="M51" s="1"/>
      <c r="N51" s="1">
        <v>1023025796</v>
      </c>
      <c r="O51" s="1" t="s">
        <v>299</v>
      </c>
      <c r="P51" s="1" t="s">
        <v>35</v>
      </c>
      <c r="Q51" s="1" t="s">
        <v>317</v>
      </c>
      <c r="R51" s="1" t="s">
        <v>318</v>
      </c>
      <c r="S51" s="8">
        <v>6250000</v>
      </c>
      <c r="T51" s="8"/>
      <c r="U51" s="1"/>
      <c r="V51" s="8"/>
      <c r="W51" s="8">
        <f t="shared" si="2"/>
        <v>6250000</v>
      </c>
      <c r="X51" s="8"/>
      <c r="Y51" s="1">
        <f t="shared" si="3"/>
        <v>75</v>
      </c>
      <c r="Z51" s="1" t="s">
        <v>81</v>
      </c>
      <c r="AA51" s="2">
        <v>43907</v>
      </c>
      <c r="AB51" s="2">
        <v>43982</v>
      </c>
      <c r="AC51" s="1"/>
      <c r="AD51" s="2">
        <v>43982</v>
      </c>
      <c r="AE51" s="1"/>
      <c r="AF51" s="1"/>
      <c r="AG51" s="1" t="s">
        <v>57</v>
      </c>
      <c r="AH51" s="19"/>
      <c r="AI51" s="19"/>
      <c r="AJ51" s="1" t="str">
        <f t="shared" ca="1" si="1"/>
        <v>TERMINADO</v>
      </c>
      <c r="AK51" s="1"/>
      <c r="AL51" s="1" t="s">
        <v>309</v>
      </c>
      <c r="AM51" s="8">
        <v>2500000</v>
      </c>
      <c r="AN51" s="51" t="s">
        <v>1404</v>
      </c>
    </row>
    <row r="52" spans="1:40" s="5" customFormat="1" ht="150" customHeight="1" x14ac:dyDescent="0.25">
      <c r="A52" s="1">
        <v>2020</v>
      </c>
      <c r="B52" s="2">
        <v>43901</v>
      </c>
      <c r="C52" s="1" t="s">
        <v>28</v>
      </c>
      <c r="D52" s="1" t="s">
        <v>312</v>
      </c>
      <c r="E52" s="1" t="s">
        <v>323</v>
      </c>
      <c r="F52" s="1" t="s">
        <v>29</v>
      </c>
      <c r="G52" s="1" t="s">
        <v>30</v>
      </c>
      <c r="H52" s="1" t="s">
        <v>305</v>
      </c>
      <c r="I52" s="4" t="s">
        <v>516</v>
      </c>
      <c r="J52" s="1" t="s">
        <v>319</v>
      </c>
      <c r="K52" s="1"/>
      <c r="L52" s="1"/>
      <c r="M52" s="1"/>
      <c r="N52" s="1">
        <v>79887251</v>
      </c>
      <c r="O52" s="1" t="s">
        <v>299</v>
      </c>
      <c r="P52" s="1" t="s">
        <v>35</v>
      </c>
      <c r="Q52" s="1" t="s">
        <v>321</v>
      </c>
      <c r="R52" s="1" t="s">
        <v>320</v>
      </c>
      <c r="S52" s="8">
        <v>6250000</v>
      </c>
      <c r="T52" s="8"/>
      <c r="U52" s="1"/>
      <c r="V52" s="8"/>
      <c r="W52" s="8">
        <f t="shared" si="2"/>
        <v>6250000</v>
      </c>
      <c r="X52" s="8"/>
      <c r="Y52" s="1">
        <f t="shared" si="3"/>
        <v>75</v>
      </c>
      <c r="Z52" s="1" t="s">
        <v>81</v>
      </c>
      <c r="AA52" s="2">
        <v>43907</v>
      </c>
      <c r="AB52" s="2">
        <v>43982</v>
      </c>
      <c r="AC52" s="1"/>
      <c r="AD52" s="2">
        <v>43982</v>
      </c>
      <c r="AE52" s="1"/>
      <c r="AF52" s="1"/>
      <c r="AG52" s="1" t="s">
        <v>57</v>
      </c>
      <c r="AH52" s="19"/>
      <c r="AI52" s="19"/>
      <c r="AJ52" s="1" t="str">
        <f t="shared" ca="1" si="1"/>
        <v>TERMINADO</v>
      </c>
      <c r="AK52" s="1"/>
      <c r="AL52" s="1" t="s">
        <v>309</v>
      </c>
      <c r="AM52" s="8">
        <v>2500000</v>
      </c>
      <c r="AN52" s="51" t="s">
        <v>1404</v>
      </c>
    </row>
    <row r="53" spans="1:40" s="5" customFormat="1" ht="150" customHeight="1" x14ac:dyDescent="0.25">
      <c r="A53" s="1">
        <v>2020</v>
      </c>
      <c r="B53" s="2">
        <v>43901</v>
      </c>
      <c r="C53" s="1" t="s">
        <v>28</v>
      </c>
      <c r="D53" s="1" t="s">
        <v>371</v>
      </c>
      <c r="E53" s="1" t="s">
        <v>372</v>
      </c>
      <c r="F53" s="1" t="s">
        <v>29</v>
      </c>
      <c r="G53" s="1" t="s">
        <v>30</v>
      </c>
      <c r="H53" s="1" t="s">
        <v>333</v>
      </c>
      <c r="I53" s="4" t="s">
        <v>516</v>
      </c>
      <c r="J53" s="1" t="s">
        <v>373</v>
      </c>
      <c r="K53" s="1"/>
      <c r="L53" s="1"/>
      <c r="M53" s="1"/>
      <c r="N53" s="1">
        <v>1069230738</v>
      </c>
      <c r="O53" s="1" t="s">
        <v>299</v>
      </c>
      <c r="P53" s="1" t="s">
        <v>35</v>
      </c>
      <c r="Q53" s="1" t="s">
        <v>374</v>
      </c>
      <c r="R53" s="1" t="s">
        <v>375</v>
      </c>
      <c r="S53" s="8">
        <v>6250000</v>
      </c>
      <c r="T53" s="8"/>
      <c r="U53" s="7"/>
      <c r="V53" s="10"/>
      <c r="W53" s="8">
        <f t="shared" si="2"/>
        <v>6250000</v>
      </c>
      <c r="X53" s="8"/>
      <c r="Y53" s="1">
        <f t="shared" si="3"/>
        <v>75</v>
      </c>
      <c r="Z53" s="1" t="s">
        <v>81</v>
      </c>
      <c r="AA53" s="2">
        <v>43909</v>
      </c>
      <c r="AB53" s="2">
        <v>43984</v>
      </c>
      <c r="AC53" s="1"/>
      <c r="AD53" s="2">
        <v>43984</v>
      </c>
      <c r="AE53" s="1"/>
      <c r="AF53" s="7"/>
      <c r="AG53" s="1" t="s">
        <v>57</v>
      </c>
      <c r="AH53" s="19"/>
      <c r="AI53" s="19"/>
      <c r="AJ53" s="1" t="str">
        <f t="shared" ca="1" si="1"/>
        <v>TERMINADO</v>
      </c>
      <c r="AK53" s="1"/>
      <c r="AL53" s="1" t="s">
        <v>309</v>
      </c>
      <c r="AM53" s="8">
        <v>2500000</v>
      </c>
      <c r="AN53" s="51" t="s">
        <v>1405</v>
      </c>
    </row>
    <row r="54" spans="1:40" s="5" customFormat="1" ht="150" customHeight="1" x14ac:dyDescent="0.25">
      <c r="A54" s="1">
        <v>2020</v>
      </c>
      <c r="B54" s="2">
        <v>43901</v>
      </c>
      <c r="C54" s="1" t="s">
        <v>28</v>
      </c>
      <c r="D54" s="1" t="s">
        <v>304</v>
      </c>
      <c r="E54" s="1" t="s">
        <v>303</v>
      </c>
      <c r="F54" s="1" t="s">
        <v>29</v>
      </c>
      <c r="G54" s="1" t="s">
        <v>30</v>
      </c>
      <c r="H54" s="1" t="s">
        <v>305</v>
      </c>
      <c r="I54" s="4" t="s">
        <v>516</v>
      </c>
      <c r="J54" s="1" t="s">
        <v>306</v>
      </c>
      <c r="K54" s="1"/>
      <c r="L54" s="1"/>
      <c r="M54" s="1"/>
      <c r="N54" s="1">
        <v>79216776</v>
      </c>
      <c r="O54" s="1" t="s">
        <v>299</v>
      </c>
      <c r="P54" s="1" t="s">
        <v>35</v>
      </c>
      <c r="Q54" s="1" t="s">
        <v>307</v>
      </c>
      <c r="R54" s="1" t="s">
        <v>308</v>
      </c>
      <c r="S54" s="8">
        <v>6250000</v>
      </c>
      <c r="T54" s="8"/>
      <c r="U54" s="1"/>
      <c r="V54" s="8"/>
      <c r="W54" s="8">
        <f t="shared" si="2"/>
        <v>6250000</v>
      </c>
      <c r="X54" s="8"/>
      <c r="Y54" s="1">
        <f t="shared" si="3"/>
        <v>75</v>
      </c>
      <c r="Z54" s="1" t="s">
        <v>81</v>
      </c>
      <c r="AA54" s="2">
        <v>43907</v>
      </c>
      <c r="AB54" s="2">
        <v>43982</v>
      </c>
      <c r="AC54" s="1"/>
      <c r="AD54" s="2">
        <v>43982</v>
      </c>
      <c r="AE54" s="1"/>
      <c r="AF54" s="1"/>
      <c r="AG54" s="1" t="s">
        <v>57</v>
      </c>
      <c r="AH54" s="19"/>
      <c r="AI54" s="19"/>
      <c r="AJ54" s="1" t="str">
        <f t="shared" ca="1" si="1"/>
        <v>TERMINADO</v>
      </c>
      <c r="AK54" s="1"/>
      <c r="AL54" s="1" t="s">
        <v>309</v>
      </c>
      <c r="AM54" s="8">
        <v>2500000</v>
      </c>
      <c r="AN54" s="51" t="s">
        <v>1406</v>
      </c>
    </row>
    <row r="55" spans="1:40" s="5" customFormat="1" ht="150" customHeight="1" x14ac:dyDescent="0.25">
      <c r="A55" s="1">
        <v>2020</v>
      </c>
      <c r="B55" s="2">
        <v>43901</v>
      </c>
      <c r="C55" s="1" t="s">
        <v>28</v>
      </c>
      <c r="D55" s="1" t="s">
        <v>376</v>
      </c>
      <c r="E55" s="1" t="s">
        <v>377</v>
      </c>
      <c r="F55" s="1" t="s">
        <v>29</v>
      </c>
      <c r="G55" s="1" t="s">
        <v>30</v>
      </c>
      <c r="H55" s="1" t="s">
        <v>305</v>
      </c>
      <c r="I55" s="4" t="s">
        <v>516</v>
      </c>
      <c r="J55" s="1" t="s">
        <v>378</v>
      </c>
      <c r="K55" s="1"/>
      <c r="L55" s="1"/>
      <c r="M55" s="1"/>
      <c r="N55" s="1">
        <v>80746510</v>
      </c>
      <c r="O55" s="1" t="s">
        <v>40</v>
      </c>
      <c r="P55" s="1" t="s">
        <v>35</v>
      </c>
      <c r="Q55" s="1" t="s">
        <v>379</v>
      </c>
      <c r="R55" s="1" t="s">
        <v>380</v>
      </c>
      <c r="S55" s="8">
        <v>6250000</v>
      </c>
      <c r="T55" s="8"/>
      <c r="U55" s="1"/>
      <c r="V55" s="8"/>
      <c r="W55" s="8">
        <f t="shared" si="2"/>
        <v>6250000</v>
      </c>
      <c r="X55" s="8"/>
      <c r="Y55" s="1">
        <f t="shared" si="3"/>
        <v>75</v>
      </c>
      <c r="Z55" s="1" t="s">
        <v>81</v>
      </c>
      <c r="AA55" s="2">
        <v>43909</v>
      </c>
      <c r="AB55" s="2">
        <v>43984</v>
      </c>
      <c r="AC55" s="1"/>
      <c r="AD55" s="2">
        <v>43984</v>
      </c>
      <c r="AE55" s="1"/>
      <c r="AF55" s="1"/>
      <c r="AG55" s="1" t="s">
        <v>57</v>
      </c>
      <c r="AH55" s="19"/>
      <c r="AI55" s="19"/>
      <c r="AJ55" s="1" t="str">
        <f t="shared" ca="1" si="1"/>
        <v>TERMINADO</v>
      </c>
      <c r="AK55" s="1"/>
      <c r="AL55" s="1" t="s">
        <v>309</v>
      </c>
      <c r="AM55" s="8">
        <v>2500000</v>
      </c>
      <c r="AN55" s="51" t="s">
        <v>1407</v>
      </c>
    </row>
    <row r="56" spans="1:40" s="5" customFormat="1" ht="150" customHeight="1" x14ac:dyDescent="0.25">
      <c r="A56" s="1">
        <v>2020</v>
      </c>
      <c r="B56" s="2">
        <v>43901</v>
      </c>
      <c r="C56" s="1" t="s">
        <v>28</v>
      </c>
      <c r="D56" s="1" t="s">
        <v>325</v>
      </c>
      <c r="E56" s="1" t="s">
        <v>326</v>
      </c>
      <c r="F56" s="1" t="s">
        <v>29</v>
      </c>
      <c r="G56" s="1" t="s">
        <v>30</v>
      </c>
      <c r="H56" s="1" t="s">
        <v>327</v>
      </c>
      <c r="I56" s="4" t="s">
        <v>516</v>
      </c>
      <c r="J56" s="1" t="s">
        <v>328</v>
      </c>
      <c r="K56" s="1"/>
      <c r="L56" s="1"/>
      <c r="M56" s="1"/>
      <c r="N56" s="1">
        <v>1070750533</v>
      </c>
      <c r="O56" s="1" t="s">
        <v>40</v>
      </c>
      <c r="P56" s="1" t="s">
        <v>35</v>
      </c>
      <c r="Q56" s="1" t="s">
        <v>329</v>
      </c>
      <c r="R56" s="1" t="s">
        <v>330</v>
      </c>
      <c r="S56" s="8">
        <v>6250000</v>
      </c>
      <c r="T56" s="8"/>
      <c r="U56" s="1"/>
      <c r="V56" s="8"/>
      <c r="W56" s="8">
        <f t="shared" si="2"/>
        <v>6250000</v>
      </c>
      <c r="X56" s="8"/>
      <c r="Y56" s="1">
        <f t="shared" si="3"/>
        <v>75</v>
      </c>
      <c r="Z56" s="1" t="s">
        <v>242</v>
      </c>
      <c r="AA56" s="2">
        <v>43907</v>
      </c>
      <c r="AB56" s="2">
        <v>43982</v>
      </c>
      <c r="AC56" s="1"/>
      <c r="AD56" s="2">
        <v>43982</v>
      </c>
      <c r="AE56" s="1"/>
      <c r="AF56" s="1"/>
      <c r="AG56" s="1" t="s">
        <v>57</v>
      </c>
      <c r="AH56" s="19"/>
      <c r="AI56" s="19"/>
      <c r="AJ56" s="1" t="str">
        <f t="shared" ca="1" si="1"/>
        <v>TERMINADO</v>
      </c>
      <c r="AK56" s="1"/>
      <c r="AL56" s="1" t="s">
        <v>309</v>
      </c>
      <c r="AM56" s="8">
        <v>2500000</v>
      </c>
      <c r="AN56" s="51" t="s">
        <v>1408</v>
      </c>
    </row>
    <row r="57" spans="1:40" s="5" customFormat="1" ht="150" customHeight="1" x14ac:dyDescent="0.25">
      <c r="A57" s="1">
        <v>2020</v>
      </c>
      <c r="B57" s="2">
        <v>43901</v>
      </c>
      <c r="C57" s="1" t="s">
        <v>28</v>
      </c>
      <c r="D57" s="1" t="s">
        <v>331</v>
      </c>
      <c r="E57" s="1" t="s">
        <v>332</v>
      </c>
      <c r="F57" s="1" t="s">
        <v>29</v>
      </c>
      <c r="G57" s="1" t="s">
        <v>30</v>
      </c>
      <c r="H57" s="1" t="s">
        <v>333</v>
      </c>
      <c r="I57" s="4" t="s">
        <v>516</v>
      </c>
      <c r="J57" s="1" t="s">
        <v>334</v>
      </c>
      <c r="K57" s="1"/>
      <c r="L57" s="1"/>
      <c r="M57" s="1"/>
      <c r="N57" s="1">
        <v>1013598298</v>
      </c>
      <c r="O57" s="1" t="s">
        <v>40</v>
      </c>
      <c r="P57" s="1" t="s">
        <v>35</v>
      </c>
      <c r="Q57" s="1" t="s">
        <v>335</v>
      </c>
      <c r="R57" s="1" t="s">
        <v>336</v>
      </c>
      <c r="S57" s="8">
        <v>6250000</v>
      </c>
      <c r="T57" s="8"/>
      <c r="U57" s="1"/>
      <c r="V57" s="8"/>
      <c r="W57" s="8">
        <f t="shared" si="2"/>
        <v>6250000</v>
      </c>
      <c r="X57" s="8"/>
      <c r="Y57" s="1">
        <v>75</v>
      </c>
      <c r="Z57" s="1" t="s">
        <v>242</v>
      </c>
      <c r="AA57" s="2">
        <v>43907</v>
      </c>
      <c r="AB57" s="2">
        <v>43982</v>
      </c>
      <c r="AC57" s="1"/>
      <c r="AD57" s="2">
        <v>43982</v>
      </c>
      <c r="AE57" s="2"/>
      <c r="AF57" s="1"/>
      <c r="AG57" s="1" t="s">
        <v>57</v>
      </c>
      <c r="AH57" s="19"/>
      <c r="AI57" s="19"/>
      <c r="AJ57" s="1" t="str">
        <f t="shared" ca="1" si="1"/>
        <v>TERMINADO</v>
      </c>
      <c r="AK57" s="1"/>
      <c r="AL57" s="1" t="s">
        <v>309</v>
      </c>
      <c r="AM57" s="8">
        <v>2500000</v>
      </c>
      <c r="AN57" s="51" t="s">
        <v>1409</v>
      </c>
    </row>
    <row r="58" spans="1:40" s="5" customFormat="1" ht="150" customHeight="1" x14ac:dyDescent="0.25">
      <c r="A58" s="1">
        <v>2020</v>
      </c>
      <c r="B58" s="2">
        <v>43903</v>
      </c>
      <c r="C58" s="1" t="s">
        <v>28</v>
      </c>
      <c r="D58" s="1" t="s">
        <v>343</v>
      </c>
      <c r="E58" s="1" t="s">
        <v>344</v>
      </c>
      <c r="F58" s="1" t="s">
        <v>29</v>
      </c>
      <c r="G58" s="1" t="s">
        <v>30</v>
      </c>
      <c r="H58" s="1" t="s">
        <v>345</v>
      </c>
      <c r="I58" s="4" t="s">
        <v>516</v>
      </c>
      <c r="J58" s="1" t="s">
        <v>346</v>
      </c>
      <c r="K58" s="1"/>
      <c r="L58" s="1"/>
      <c r="M58" s="1"/>
      <c r="N58" s="1">
        <v>1010239115</v>
      </c>
      <c r="O58" s="1" t="s">
        <v>40</v>
      </c>
      <c r="P58" s="1" t="s">
        <v>31</v>
      </c>
      <c r="Q58" s="1" t="s">
        <v>347</v>
      </c>
      <c r="R58" s="1" t="s">
        <v>348</v>
      </c>
      <c r="S58" s="8">
        <v>7500000</v>
      </c>
      <c r="T58" s="8"/>
      <c r="U58" s="1"/>
      <c r="V58" s="8"/>
      <c r="W58" s="8">
        <f t="shared" si="2"/>
        <v>7500000</v>
      </c>
      <c r="X58" s="8"/>
      <c r="Y58" s="1">
        <v>75</v>
      </c>
      <c r="Z58" s="1" t="s">
        <v>349</v>
      </c>
      <c r="AA58" s="2">
        <v>43904</v>
      </c>
      <c r="AB58" s="2">
        <v>43995</v>
      </c>
      <c r="AC58" s="1"/>
      <c r="AD58" s="2">
        <v>43995</v>
      </c>
      <c r="AE58" s="1"/>
      <c r="AF58" s="1"/>
      <c r="AG58" s="1" t="s">
        <v>424</v>
      </c>
      <c r="AH58" s="19"/>
      <c r="AI58" s="19"/>
      <c r="AJ58" s="1" t="str">
        <f t="shared" ca="1" si="1"/>
        <v>TERMINADO</v>
      </c>
      <c r="AK58" s="1"/>
      <c r="AL58" s="1" t="s">
        <v>350</v>
      </c>
      <c r="AM58" s="8">
        <v>2500000</v>
      </c>
      <c r="AN58" s="51" t="s">
        <v>1410</v>
      </c>
    </row>
    <row r="59" spans="1:40" s="5" customFormat="1" ht="150" customHeight="1" x14ac:dyDescent="0.25">
      <c r="A59" s="1">
        <v>2020</v>
      </c>
      <c r="B59" s="2">
        <v>43903</v>
      </c>
      <c r="C59" s="1" t="s">
        <v>28</v>
      </c>
      <c r="D59" s="1" t="s">
        <v>337</v>
      </c>
      <c r="E59" s="1" t="s">
        <v>338</v>
      </c>
      <c r="F59" s="1" t="s">
        <v>29</v>
      </c>
      <c r="G59" s="1" t="s">
        <v>30</v>
      </c>
      <c r="H59" s="1" t="s">
        <v>339</v>
      </c>
      <c r="I59" s="4" t="s">
        <v>513</v>
      </c>
      <c r="J59" s="1" t="s">
        <v>340</v>
      </c>
      <c r="K59" s="1"/>
      <c r="L59" s="1"/>
      <c r="M59" s="1"/>
      <c r="N59" s="1">
        <v>80095444</v>
      </c>
      <c r="O59" s="1" t="s">
        <v>40</v>
      </c>
      <c r="P59" s="1" t="s">
        <v>31</v>
      </c>
      <c r="Q59" s="1" t="s">
        <v>1059</v>
      </c>
      <c r="R59" s="1" t="s">
        <v>1060</v>
      </c>
      <c r="S59" s="8">
        <v>24000000</v>
      </c>
      <c r="T59" s="8"/>
      <c r="U59" s="1" t="s">
        <v>509</v>
      </c>
      <c r="V59" s="8">
        <v>12000000</v>
      </c>
      <c r="W59" s="8">
        <f t="shared" si="2"/>
        <v>36000000</v>
      </c>
      <c r="X59" s="8"/>
      <c r="Y59" s="1">
        <f>4*30</f>
        <v>120</v>
      </c>
      <c r="Z59" s="1" t="s">
        <v>341</v>
      </c>
      <c r="AA59" s="2">
        <v>43904</v>
      </c>
      <c r="AB59" s="2">
        <v>44025</v>
      </c>
      <c r="AC59" s="2"/>
      <c r="AD59" s="2">
        <v>44087</v>
      </c>
      <c r="AE59" s="1"/>
      <c r="AF59" s="1" t="s">
        <v>529</v>
      </c>
      <c r="AG59" s="1" t="s">
        <v>1107</v>
      </c>
      <c r="AH59" s="19"/>
      <c r="AI59" s="19"/>
      <c r="AJ59" s="1" t="str">
        <f t="shared" ca="1" si="1"/>
        <v>EN EJECUCIÓN</v>
      </c>
      <c r="AK59" s="3"/>
      <c r="AL59" s="1" t="s">
        <v>342</v>
      </c>
      <c r="AM59" s="8">
        <v>6000000</v>
      </c>
      <c r="AN59" s="51" t="s">
        <v>1411</v>
      </c>
    </row>
    <row r="60" spans="1:40" s="5" customFormat="1" ht="150" customHeight="1" x14ac:dyDescent="0.25">
      <c r="A60" s="1">
        <v>2020</v>
      </c>
      <c r="B60" s="2">
        <v>43909</v>
      </c>
      <c r="C60" s="1" t="s">
        <v>28</v>
      </c>
      <c r="D60" s="1" t="s">
        <v>401</v>
      </c>
      <c r="E60" s="1" t="s">
        <v>398</v>
      </c>
      <c r="F60" s="1" t="s">
        <v>29</v>
      </c>
      <c r="G60" s="1" t="s">
        <v>30</v>
      </c>
      <c r="H60" s="1" t="s">
        <v>402</v>
      </c>
      <c r="I60" s="4" t="s">
        <v>513</v>
      </c>
      <c r="J60" s="1" t="s">
        <v>403</v>
      </c>
      <c r="K60" s="1"/>
      <c r="L60" s="1"/>
      <c r="M60" s="1"/>
      <c r="N60" s="1">
        <v>9770381</v>
      </c>
      <c r="O60" s="1" t="s">
        <v>40</v>
      </c>
      <c r="P60" s="1" t="s">
        <v>31</v>
      </c>
      <c r="Q60" s="1" t="s">
        <v>412</v>
      </c>
      <c r="R60" s="1" t="s">
        <v>404</v>
      </c>
      <c r="S60" s="8">
        <v>16500000</v>
      </c>
      <c r="T60" s="8"/>
      <c r="U60" s="1"/>
      <c r="V60" s="8"/>
      <c r="W60" s="8"/>
      <c r="X60" s="8"/>
      <c r="Y60" s="1">
        <f>3*30</f>
        <v>90</v>
      </c>
      <c r="Z60" s="1" t="s">
        <v>36</v>
      </c>
      <c r="AA60" s="2">
        <v>43916</v>
      </c>
      <c r="AB60" s="2">
        <v>44007</v>
      </c>
      <c r="AC60" s="1"/>
      <c r="AD60" s="2">
        <v>44007</v>
      </c>
      <c r="AE60" s="1"/>
      <c r="AF60" s="1"/>
      <c r="AG60" s="1" t="s">
        <v>406</v>
      </c>
      <c r="AH60" s="19"/>
      <c r="AI60" s="19"/>
      <c r="AJ60" s="1" t="str">
        <f t="shared" ca="1" si="1"/>
        <v>TERMINADO</v>
      </c>
      <c r="AK60" s="1"/>
      <c r="AL60" s="1" t="s">
        <v>413</v>
      </c>
      <c r="AM60" s="8">
        <v>5500000</v>
      </c>
      <c r="AN60" s="51" t="s">
        <v>1412</v>
      </c>
    </row>
    <row r="61" spans="1:40" s="5" customFormat="1" ht="150" customHeight="1" x14ac:dyDescent="0.25">
      <c r="A61" s="1">
        <v>2020</v>
      </c>
      <c r="B61" s="2">
        <v>43914</v>
      </c>
      <c r="C61" s="1" t="s">
        <v>28</v>
      </c>
      <c r="D61" s="1" t="s">
        <v>389</v>
      </c>
      <c r="E61" s="1" t="s">
        <v>390</v>
      </c>
      <c r="F61" s="1" t="s">
        <v>29</v>
      </c>
      <c r="G61" s="1" t="s">
        <v>30</v>
      </c>
      <c r="H61" s="1" t="s">
        <v>392</v>
      </c>
      <c r="I61" s="4" t="s">
        <v>513</v>
      </c>
      <c r="J61" s="1" t="s">
        <v>397</v>
      </c>
      <c r="K61" s="1"/>
      <c r="L61" s="1"/>
      <c r="M61" s="1"/>
      <c r="N61" s="1">
        <v>79399527</v>
      </c>
      <c r="O61" s="1" t="s">
        <v>299</v>
      </c>
      <c r="P61" s="1" t="s">
        <v>31</v>
      </c>
      <c r="Q61" s="1" t="s">
        <v>393</v>
      </c>
      <c r="R61" s="1" t="s">
        <v>421</v>
      </c>
      <c r="S61" s="8">
        <v>16500000</v>
      </c>
      <c r="T61" s="8"/>
      <c r="U61" s="1"/>
      <c r="V61" s="8"/>
      <c r="W61" s="8">
        <f t="shared" si="2"/>
        <v>16500000</v>
      </c>
      <c r="X61" s="8"/>
      <c r="Y61" s="1">
        <f>3*30</f>
        <v>90</v>
      </c>
      <c r="Z61" s="1" t="s">
        <v>349</v>
      </c>
      <c r="AA61" s="2">
        <v>43917</v>
      </c>
      <c r="AB61" s="2">
        <v>44008</v>
      </c>
      <c r="AC61" s="1"/>
      <c r="AD61" s="2">
        <v>44008</v>
      </c>
      <c r="AE61" s="1"/>
      <c r="AF61" s="1"/>
      <c r="AG61" s="1" t="s">
        <v>912</v>
      </c>
      <c r="AH61" s="19"/>
      <c r="AI61" s="19"/>
      <c r="AJ61" s="1" t="str">
        <f t="shared" ca="1" si="1"/>
        <v>TERMINADO</v>
      </c>
      <c r="AK61" s="1"/>
      <c r="AL61" s="1" t="s">
        <v>391</v>
      </c>
      <c r="AM61" s="8">
        <v>5500000</v>
      </c>
      <c r="AN61" s="51" t="s">
        <v>1413</v>
      </c>
    </row>
    <row r="62" spans="1:40" s="5" customFormat="1" ht="150" customHeight="1" x14ac:dyDescent="0.25">
      <c r="A62" s="1">
        <v>1</v>
      </c>
      <c r="B62" s="2">
        <v>43914</v>
      </c>
      <c r="C62" s="1" t="s">
        <v>28</v>
      </c>
      <c r="D62" s="1" t="s">
        <v>400</v>
      </c>
      <c r="E62" s="1" t="s">
        <v>399</v>
      </c>
      <c r="F62" s="1" t="s">
        <v>29</v>
      </c>
      <c r="G62" s="1" t="s">
        <v>30</v>
      </c>
      <c r="H62" s="1" t="s">
        <v>409</v>
      </c>
      <c r="I62" s="4" t="s">
        <v>513</v>
      </c>
      <c r="J62" s="1" t="s">
        <v>407</v>
      </c>
      <c r="K62" s="1"/>
      <c r="L62" s="1"/>
      <c r="M62" s="1"/>
      <c r="N62" s="1">
        <v>1053803005</v>
      </c>
      <c r="O62" s="1" t="s">
        <v>40</v>
      </c>
      <c r="P62" s="1" t="s">
        <v>31</v>
      </c>
      <c r="Q62" s="1" t="s">
        <v>404</v>
      </c>
      <c r="R62" s="1" t="s">
        <v>408</v>
      </c>
      <c r="S62" s="8">
        <v>12600000</v>
      </c>
      <c r="T62" s="8"/>
      <c r="U62" s="1"/>
      <c r="V62" s="8"/>
      <c r="W62" s="8">
        <f t="shared" si="2"/>
        <v>12600000</v>
      </c>
      <c r="X62" s="8"/>
      <c r="Y62" s="1">
        <v>90</v>
      </c>
      <c r="Z62" s="1" t="s">
        <v>414</v>
      </c>
      <c r="AA62" s="2">
        <v>43917</v>
      </c>
      <c r="AB62" s="2">
        <v>44008</v>
      </c>
      <c r="AC62" s="1"/>
      <c r="AD62" s="2">
        <v>44008</v>
      </c>
      <c r="AE62" s="1"/>
      <c r="AF62" s="1"/>
      <c r="AG62" s="1" t="s">
        <v>426</v>
      </c>
      <c r="AH62" s="19"/>
      <c r="AI62" s="19"/>
      <c r="AJ62" s="1" t="str">
        <f t="shared" ca="1" si="1"/>
        <v>TERMINADO</v>
      </c>
      <c r="AK62" s="1"/>
      <c r="AL62" s="1" t="s">
        <v>415</v>
      </c>
      <c r="AM62" s="8">
        <v>4200000</v>
      </c>
      <c r="AN62" s="51" t="s">
        <v>1414</v>
      </c>
    </row>
    <row r="63" spans="1:40" s="5" customFormat="1" ht="150" customHeight="1" x14ac:dyDescent="0.25">
      <c r="A63" s="1">
        <v>2020</v>
      </c>
      <c r="B63" s="2">
        <v>43914</v>
      </c>
      <c r="C63" s="1" t="s">
        <v>28</v>
      </c>
      <c r="D63" s="1" t="s">
        <v>456</v>
      </c>
      <c r="E63" s="1" t="s">
        <v>395</v>
      </c>
      <c r="F63" s="1" t="s">
        <v>29</v>
      </c>
      <c r="G63" s="1" t="s">
        <v>30</v>
      </c>
      <c r="H63" s="1" t="s">
        <v>396</v>
      </c>
      <c r="I63" s="4" t="s">
        <v>517</v>
      </c>
      <c r="J63" s="1" t="s">
        <v>410</v>
      </c>
      <c r="K63" s="1"/>
      <c r="L63" s="1"/>
      <c r="M63" s="1"/>
      <c r="N63" s="1">
        <v>52526839</v>
      </c>
      <c r="O63" s="1" t="s">
        <v>40</v>
      </c>
      <c r="P63" s="1" t="s">
        <v>31</v>
      </c>
      <c r="Q63" s="1" t="s">
        <v>416</v>
      </c>
      <c r="R63" s="1" t="s">
        <v>411</v>
      </c>
      <c r="S63" s="8">
        <v>11400000</v>
      </c>
      <c r="T63" s="8"/>
      <c r="U63" s="1"/>
      <c r="V63" s="8"/>
      <c r="W63" s="8">
        <f t="shared" si="2"/>
        <v>11400000</v>
      </c>
      <c r="X63" s="8"/>
      <c r="Y63" s="1">
        <v>90</v>
      </c>
      <c r="Z63" s="1" t="s">
        <v>36</v>
      </c>
      <c r="AA63" s="2">
        <v>43917</v>
      </c>
      <c r="AB63" s="2">
        <v>44008</v>
      </c>
      <c r="AC63" s="1"/>
      <c r="AD63" s="2">
        <v>44008</v>
      </c>
      <c r="AE63" s="1"/>
      <c r="AF63" s="1"/>
      <c r="AG63" s="1" t="s">
        <v>424</v>
      </c>
      <c r="AH63" s="19"/>
      <c r="AI63" s="19"/>
      <c r="AJ63" s="1" t="str">
        <f t="shared" ca="1" si="1"/>
        <v>TERMINADO</v>
      </c>
      <c r="AK63" s="1"/>
      <c r="AL63" s="1" t="s">
        <v>394</v>
      </c>
      <c r="AM63" s="8">
        <v>3800000</v>
      </c>
      <c r="AN63" s="51" t="s">
        <v>1415</v>
      </c>
    </row>
    <row r="64" spans="1:40" s="5" customFormat="1" ht="150" customHeight="1" x14ac:dyDescent="0.25">
      <c r="A64" s="1">
        <v>2020</v>
      </c>
      <c r="B64" s="2">
        <v>43914</v>
      </c>
      <c r="C64" s="1" t="s">
        <v>28</v>
      </c>
      <c r="D64" s="1" t="s">
        <v>417</v>
      </c>
      <c r="E64" s="1" t="s">
        <v>405</v>
      </c>
      <c r="F64" s="1" t="s">
        <v>29</v>
      </c>
      <c r="G64" s="1" t="s">
        <v>30</v>
      </c>
      <c r="H64" s="1" t="s">
        <v>420</v>
      </c>
      <c r="I64" s="4" t="s">
        <v>513</v>
      </c>
      <c r="J64" s="1" t="s">
        <v>406</v>
      </c>
      <c r="K64" s="1"/>
      <c r="L64" s="1"/>
      <c r="M64" s="1"/>
      <c r="N64" s="1">
        <v>1023861638</v>
      </c>
      <c r="O64" s="1" t="s">
        <v>40</v>
      </c>
      <c r="P64" s="1" t="s">
        <v>31</v>
      </c>
      <c r="Q64" s="1" t="s">
        <v>418</v>
      </c>
      <c r="R64" s="1" t="s">
        <v>422</v>
      </c>
      <c r="S64" s="8">
        <v>16500000</v>
      </c>
      <c r="T64" s="8"/>
      <c r="U64" s="1"/>
      <c r="V64" s="8"/>
      <c r="W64" s="8">
        <f t="shared" si="2"/>
        <v>16500000</v>
      </c>
      <c r="X64" s="8"/>
      <c r="Y64" s="1">
        <v>90</v>
      </c>
      <c r="Z64" s="1" t="s">
        <v>36</v>
      </c>
      <c r="AA64" s="2">
        <v>43917</v>
      </c>
      <c r="AB64" s="2">
        <v>44008</v>
      </c>
      <c r="AC64" s="1"/>
      <c r="AD64" s="2">
        <v>44008</v>
      </c>
      <c r="AE64" s="1"/>
      <c r="AF64" s="1"/>
      <c r="AG64" s="1" t="s">
        <v>423</v>
      </c>
      <c r="AH64" s="19"/>
      <c r="AI64" s="19"/>
      <c r="AJ64" s="1" t="str">
        <f t="shared" ca="1" si="1"/>
        <v>TERMINADO</v>
      </c>
      <c r="AK64" s="1"/>
      <c r="AL64" s="1" t="s">
        <v>419</v>
      </c>
      <c r="AM64" s="8">
        <v>5500000</v>
      </c>
      <c r="AN64" s="51" t="s">
        <v>1416</v>
      </c>
    </row>
    <row r="65" spans="1:40" s="5" customFormat="1" ht="150" customHeight="1" x14ac:dyDescent="0.25">
      <c r="A65" s="1">
        <v>2020</v>
      </c>
      <c r="B65" s="2">
        <v>43927</v>
      </c>
      <c r="C65" s="1" t="s">
        <v>28</v>
      </c>
      <c r="D65" s="1" t="s">
        <v>432</v>
      </c>
      <c r="E65" s="1" t="s">
        <v>429</v>
      </c>
      <c r="F65" s="1" t="s">
        <v>29</v>
      </c>
      <c r="G65" s="1" t="s">
        <v>30</v>
      </c>
      <c r="H65" s="1" t="s">
        <v>431</v>
      </c>
      <c r="I65" s="4" t="s">
        <v>520</v>
      </c>
      <c r="J65" s="1" t="s">
        <v>434</v>
      </c>
      <c r="K65" s="1"/>
      <c r="L65" s="1"/>
      <c r="M65" s="1"/>
      <c r="N65" s="12">
        <v>7310938</v>
      </c>
      <c r="O65" s="1" t="s">
        <v>40</v>
      </c>
      <c r="P65" s="1" t="s">
        <v>35</v>
      </c>
      <c r="Q65" s="1" t="s">
        <v>433</v>
      </c>
      <c r="R65" s="1" t="s">
        <v>443</v>
      </c>
      <c r="S65" s="1">
        <v>6250000</v>
      </c>
      <c r="T65" s="8"/>
      <c r="U65" s="1"/>
      <c r="V65" s="8"/>
      <c r="W65" s="8">
        <f t="shared" si="2"/>
        <v>6250000</v>
      </c>
      <c r="X65" s="8"/>
      <c r="Y65" s="1">
        <f>2*30+15</f>
        <v>75</v>
      </c>
      <c r="Z65" s="1" t="s">
        <v>459</v>
      </c>
      <c r="AA65" s="2">
        <v>43936</v>
      </c>
      <c r="AB65" s="2">
        <v>44012</v>
      </c>
      <c r="AC65" s="1"/>
      <c r="AD65" s="2">
        <v>44012</v>
      </c>
      <c r="AE65" s="1"/>
      <c r="AF65" s="1"/>
      <c r="AG65" s="1" t="s">
        <v>57</v>
      </c>
      <c r="AH65" s="19"/>
      <c r="AI65" s="19"/>
      <c r="AJ65" s="1" t="str">
        <f t="shared" ca="1" si="1"/>
        <v>TERMINADO</v>
      </c>
      <c r="AK65" s="1"/>
      <c r="AL65" s="1" t="s">
        <v>435</v>
      </c>
      <c r="AM65" s="8">
        <v>2500000</v>
      </c>
      <c r="AN65" s="51" t="s">
        <v>1417</v>
      </c>
    </row>
    <row r="66" spans="1:40" s="5" customFormat="1" ht="150" customHeight="1" x14ac:dyDescent="0.25">
      <c r="A66" s="1">
        <v>2020</v>
      </c>
      <c r="B66" s="2">
        <v>43927</v>
      </c>
      <c r="C66" s="1" t="s">
        <v>28</v>
      </c>
      <c r="D66" s="1" t="s">
        <v>436</v>
      </c>
      <c r="E66" s="1" t="s">
        <v>430</v>
      </c>
      <c r="F66" s="1" t="s">
        <v>29</v>
      </c>
      <c r="G66" s="1" t="s">
        <v>30</v>
      </c>
      <c r="H66" s="1" t="s">
        <v>439</v>
      </c>
      <c r="I66" s="4" t="s">
        <v>520</v>
      </c>
      <c r="J66" s="1" t="s">
        <v>438</v>
      </c>
      <c r="K66" s="1"/>
      <c r="L66" s="1"/>
      <c r="M66" s="1"/>
      <c r="N66" s="1" t="s">
        <v>440</v>
      </c>
      <c r="O66" s="1" t="s">
        <v>40</v>
      </c>
      <c r="P66" s="1" t="s">
        <v>35</v>
      </c>
      <c r="Q66" s="1" t="s">
        <v>437</v>
      </c>
      <c r="R66" s="1" t="s">
        <v>472</v>
      </c>
      <c r="S66" s="1">
        <v>6250000</v>
      </c>
      <c r="T66" s="8"/>
      <c r="U66" s="1"/>
      <c r="V66" s="8"/>
      <c r="W66" s="8">
        <f t="shared" si="2"/>
        <v>6250000</v>
      </c>
      <c r="X66" s="8"/>
      <c r="Y66" s="1">
        <f>2*30+15</f>
        <v>75</v>
      </c>
      <c r="Z66" s="1" t="s">
        <v>459</v>
      </c>
      <c r="AA66" s="2">
        <v>43935</v>
      </c>
      <c r="AB66" s="2">
        <v>44011</v>
      </c>
      <c r="AC66" s="1"/>
      <c r="AD66" s="2">
        <v>44011</v>
      </c>
      <c r="AE66" s="1"/>
      <c r="AF66" s="1"/>
      <c r="AG66" s="1" t="s">
        <v>57</v>
      </c>
      <c r="AH66" s="19"/>
      <c r="AI66" s="19"/>
      <c r="AJ66" s="1" t="str">
        <f t="shared" ca="1" si="1"/>
        <v>TERMINADO</v>
      </c>
      <c r="AK66" s="1"/>
      <c r="AL66" s="1" t="s">
        <v>435</v>
      </c>
      <c r="AM66" s="8">
        <v>2500000</v>
      </c>
      <c r="AN66" s="51" t="s">
        <v>1418</v>
      </c>
    </row>
    <row r="67" spans="1:40" s="5" customFormat="1" ht="150" customHeight="1" x14ac:dyDescent="0.25">
      <c r="A67" s="1">
        <v>2020</v>
      </c>
      <c r="B67" s="2">
        <v>43938</v>
      </c>
      <c r="C67" s="1" t="s">
        <v>28</v>
      </c>
      <c r="D67" s="1" t="s">
        <v>449</v>
      </c>
      <c r="E67" s="1" t="s">
        <v>450</v>
      </c>
      <c r="F67" s="1" t="s">
        <v>29</v>
      </c>
      <c r="G67" s="1" t="s">
        <v>30</v>
      </c>
      <c r="H67" s="1" t="s">
        <v>480</v>
      </c>
      <c r="I67" s="4" t="s">
        <v>513</v>
      </c>
      <c r="J67" s="1" t="s">
        <v>479</v>
      </c>
      <c r="K67" s="1"/>
      <c r="L67" s="1"/>
      <c r="M67" s="1"/>
      <c r="N67" s="1">
        <v>1032463497</v>
      </c>
      <c r="O67" s="1" t="s">
        <v>40</v>
      </c>
      <c r="P67" s="1" t="s">
        <v>31</v>
      </c>
      <c r="Q67" s="1" t="s">
        <v>451</v>
      </c>
      <c r="R67" s="1" t="s">
        <v>481</v>
      </c>
      <c r="S67" s="17">
        <v>16800000</v>
      </c>
      <c r="T67" s="8"/>
      <c r="U67" s="12"/>
      <c r="V67" s="8"/>
      <c r="W67" s="8">
        <f t="shared" si="2"/>
        <v>16800000</v>
      </c>
      <c r="X67" s="8"/>
      <c r="Y67" s="1">
        <v>120</v>
      </c>
      <c r="Z67" s="1" t="s">
        <v>341</v>
      </c>
      <c r="AA67" s="2">
        <v>43941</v>
      </c>
      <c r="AB67" s="2">
        <v>44062</v>
      </c>
      <c r="AC67" s="1"/>
      <c r="AD67" s="2">
        <v>44062</v>
      </c>
      <c r="AE67" s="1"/>
      <c r="AF67" s="1"/>
      <c r="AG67" s="1" t="s">
        <v>1537</v>
      </c>
      <c r="AH67" s="19"/>
      <c r="AI67" s="19"/>
      <c r="AJ67" s="1" t="str">
        <f t="shared" ca="1" si="1"/>
        <v>TERMINADO</v>
      </c>
      <c r="AK67" s="1"/>
      <c r="AL67" s="1" t="s">
        <v>496</v>
      </c>
      <c r="AM67" s="8">
        <v>4200000</v>
      </c>
      <c r="AN67" s="51" t="s">
        <v>1419</v>
      </c>
    </row>
    <row r="68" spans="1:40" s="5" customFormat="1" ht="150" customHeight="1" x14ac:dyDescent="0.25">
      <c r="A68" s="1">
        <v>2020</v>
      </c>
      <c r="B68" s="2">
        <v>43929</v>
      </c>
      <c r="C68" s="1" t="s">
        <v>28</v>
      </c>
      <c r="D68" s="1" t="s">
        <v>444</v>
      </c>
      <c r="E68" s="1" t="s">
        <v>445</v>
      </c>
      <c r="F68" s="1" t="s">
        <v>29</v>
      </c>
      <c r="G68" s="1" t="s">
        <v>30</v>
      </c>
      <c r="H68" s="1" t="s">
        <v>447</v>
      </c>
      <c r="I68" s="4" t="s">
        <v>513</v>
      </c>
      <c r="J68" s="1" t="s">
        <v>446</v>
      </c>
      <c r="K68" s="1"/>
      <c r="L68" s="1"/>
      <c r="M68" s="1"/>
      <c r="N68" s="1">
        <v>1023888264</v>
      </c>
      <c r="O68" s="1" t="s">
        <v>40</v>
      </c>
      <c r="P68" s="1" t="s">
        <v>31</v>
      </c>
      <c r="Q68" s="1" t="s">
        <v>1054</v>
      </c>
      <c r="R68" s="1" t="s">
        <v>1068</v>
      </c>
      <c r="S68" s="8">
        <v>12600000</v>
      </c>
      <c r="T68" s="8"/>
      <c r="U68" s="15" t="s">
        <v>509</v>
      </c>
      <c r="V68" s="8">
        <v>4200000</v>
      </c>
      <c r="W68" s="8">
        <f t="shared" ref="W68:W132" si="4">+S68+V68</f>
        <v>16800000</v>
      </c>
      <c r="X68" s="8"/>
      <c r="Y68" s="1">
        <v>90</v>
      </c>
      <c r="Z68" s="2" t="s">
        <v>36</v>
      </c>
      <c r="AA68" s="2">
        <v>43934</v>
      </c>
      <c r="AB68" s="2">
        <v>44024</v>
      </c>
      <c r="AC68" s="1"/>
      <c r="AD68" s="2">
        <v>44055</v>
      </c>
      <c r="AE68" s="1"/>
      <c r="AF68" s="1" t="s">
        <v>1052</v>
      </c>
      <c r="AG68" s="1" t="s">
        <v>1053</v>
      </c>
      <c r="AH68" s="19"/>
      <c r="AI68" s="19"/>
      <c r="AJ68" s="1" t="str">
        <f t="shared" ref="AJ68:AJ132" ca="1" si="5">+IF(AD68&gt;NOW(),"EN EJECUCIÓN","TERMINADO")</f>
        <v>TERMINADO</v>
      </c>
      <c r="AK68" s="1"/>
      <c r="AL68" s="1" t="s">
        <v>448</v>
      </c>
      <c r="AM68" s="8">
        <v>4200000</v>
      </c>
      <c r="AN68" s="51" t="s">
        <v>1420</v>
      </c>
    </row>
    <row r="69" spans="1:40" s="5" customFormat="1" ht="150" customHeight="1" x14ac:dyDescent="0.25">
      <c r="A69" s="1">
        <v>2020</v>
      </c>
      <c r="B69" s="2">
        <v>43935</v>
      </c>
      <c r="C69" s="1" t="s">
        <v>28</v>
      </c>
      <c r="D69" s="1" t="s">
        <v>468</v>
      </c>
      <c r="E69" s="1" t="s">
        <v>452</v>
      </c>
      <c r="F69" s="1" t="s">
        <v>29</v>
      </c>
      <c r="G69" s="1" t="s">
        <v>30</v>
      </c>
      <c r="H69" s="1" t="s">
        <v>466</v>
      </c>
      <c r="I69" s="4" t="s">
        <v>513</v>
      </c>
      <c r="J69" s="1" t="s">
        <v>465</v>
      </c>
      <c r="K69" s="1"/>
      <c r="L69" s="1"/>
      <c r="M69" s="1"/>
      <c r="N69" s="1" t="s">
        <v>467</v>
      </c>
      <c r="O69" s="1" t="s">
        <v>40</v>
      </c>
      <c r="P69" s="1" t="s">
        <v>31</v>
      </c>
      <c r="Q69" s="1" t="s">
        <v>476</v>
      </c>
      <c r="R69" s="1" t="s">
        <v>473</v>
      </c>
      <c r="S69" s="17">
        <v>16500000</v>
      </c>
      <c r="T69" s="8"/>
      <c r="U69" s="1"/>
      <c r="V69" s="8"/>
      <c r="W69" s="8">
        <f t="shared" si="4"/>
        <v>16500000</v>
      </c>
      <c r="X69" s="8"/>
      <c r="Y69" s="1">
        <v>90</v>
      </c>
      <c r="Z69" s="2" t="s">
        <v>36</v>
      </c>
      <c r="AA69" s="2">
        <v>43937</v>
      </c>
      <c r="AB69" s="2">
        <v>44027</v>
      </c>
      <c r="AC69" s="1"/>
      <c r="AD69" s="2">
        <v>44027</v>
      </c>
      <c r="AE69" s="1"/>
      <c r="AF69" s="1"/>
      <c r="AG69" s="1" t="s">
        <v>406</v>
      </c>
      <c r="AH69" s="19"/>
      <c r="AI69" s="19"/>
      <c r="AJ69" s="1" t="str">
        <f t="shared" ca="1" si="5"/>
        <v>TERMINADO</v>
      </c>
      <c r="AK69" s="1"/>
      <c r="AL69" s="1" t="s">
        <v>469</v>
      </c>
      <c r="AM69" s="8">
        <v>5500000</v>
      </c>
      <c r="AN69" s="1" t="s">
        <v>470</v>
      </c>
    </row>
    <row r="70" spans="1:40" s="5" customFormat="1" ht="150" customHeight="1" x14ac:dyDescent="0.25">
      <c r="A70" s="1">
        <v>2020</v>
      </c>
      <c r="B70" s="2">
        <v>43935</v>
      </c>
      <c r="C70" s="1" t="s">
        <v>28</v>
      </c>
      <c r="D70" s="1" t="s">
        <v>462</v>
      </c>
      <c r="E70" s="1" t="s">
        <v>453</v>
      </c>
      <c r="F70" s="1" t="s">
        <v>29</v>
      </c>
      <c r="G70" s="1" t="s">
        <v>30</v>
      </c>
      <c r="H70" s="1" t="s">
        <v>461</v>
      </c>
      <c r="I70" s="4" t="s">
        <v>513</v>
      </c>
      <c r="J70" s="1" t="s">
        <v>460</v>
      </c>
      <c r="K70" s="1"/>
      <c r="L70" s="1"/>
      <c r="M70" s="1"/>
      <c r="N70" s="1">
        <v>52155157</v>
      </c>
      <c r="O70" s="1" t="s">
        <v>40</v>
      </c>
      <c r="P70" s="1" t="s">
        <v>31</v>
      </c>
      <c r="Q70" s="1" t="s">
        <v>477</v>
      </c>
      <c r="R70" s="1" t="s">
        <v>475</v>
      </c>
      <c r="S70" s="17">
        <v>20400000</v>
      </c>
      <c r="T70" s="8"/>
      <c r="U70" s="1"/>
      <c r="V70" s="8"/>
      <c r="W70" s="8">
        <f t="shared" si="4"/>
        <v>20400000</v>
      </c>
      <c r="X70" s="8"/>
      <c r="Y70" s="1">
        <v>90</v>
      </c>
      <c r="Z70" s="2" t="s">
        <v>36</v>
      </c>
      <c r="AA70" s="2">
        <v>43936</v>
      </c>
      <c r="AB70" s="2">
        <v>44026</v>
      </c>
      <c r="AC70" s="1"/>
      <c r="AD70" s="2">
        <v>44026</v>
      </c>
      <c r="AE70" s="1"/>
      <c r="AF70" s="1"/>
      <c r="AG70" s="1" t="s">
        <v>298</v>
      </c>
      <c r="AH70" s="19"/>
      <c r="AI70" s="19"/>
      <c r="AJ70" s="1" t="str">
        <f t="shared" ca="1" si="5"/>
        <v>TERMINADO</v>
      </c>
      <c r="AK70" s="11"/>
      <c r="AL70" s="1" t="s">
        <v>463</v>
      </c>
      <c r="AM70" s="8">
        <v>6800000</v>
      </c>
      <c r="AN70" s="1" t="s">
        <v>464</v>
      </c>
    </row>
    <row r="71" spans="1:40" s="5" customFormat="1" ht="150" customHeight="1" x14ac:dyDescent="0.25">
      <c r="A71" s="1">
        <v>2020</v>
      </c>
      <c r="B71" s="2">
        <v>43935</v>
      </c>
      <c r="C71" s="1" t="s">
        <v>28</v>
      </c>
      <c r="D71" s="1" t="s">
        <v>457</v>
      </c>
      <c r="E71" s="1" t="s">
        <v>454</v>
      </c>
      <c r="F71" s="1" t="s">
        <v>29</v>
      </c>
      <c r="G71" s="1" t="s">
        <v>30</v>
      </c>
      <c r="H71" s="1" t="s">
        <v>455</v>
      </c>
      <c r="I71" s="4" t="s">
        <v>513</v>
      </c>
      <c r="J71" s="1" t="s">
        <v>141</v>
      </c>
      <c r="K71" s="1"/>
      <c r="L71" s="1"/>
      <c r="M71" s="1"/>
      <c r="N71" s="1" t="s">
        <v>458</v>
      </c>
      <c r="O71" s="1" t="s">
        <v>40</v>
      </c>
      <c r="P71" s="1" t="s">
        <v>31</v>
      </c>
      <c r="Q71" s="1" t="s">
        <v>474</v>
      </c>
      <c r="R71" s="1" t="s">
        <v>471</v>
      </c>
      <c r="S71" s="8">
        <v>28500000</v>
      </c>
      <c r="T71" s="8"/>
      <c r="U71" s="1"/>
      <c r="V71" s="8"/>
      <c r="W71" s="8">
        <f t="shared" si="4"/>
        <v>28500000</v>
      </c>
      <c r="X71" s="8"/>
      <c r="Y71" s="1">
        <v>90</v>
      </c>
      <c r="Z71" s="1" t="s">
        <v>36</v>
      </c>
      <c r="AA71" s="2">
        <v>43936</v>
      </c>
      <c r="AB71" s="2">
        <v>44026</v>
      </c>
      <c r="AC71" s="1"/>
      <c r="AD71" s="2">
        <v>44026</v>
      </c>
      <c r="AE71" s="1"/>
      <c r="AF71" s="1"/>
      <c r="AG71" s="1" t="s">
        <v>478</v>
      </c>
      <c r="AH71" s="19"/>
      <c r="AI71" s="19"/>
      <c r="AJ71" s="1" t="str">
        <f t="shared" ca="1" si="5"/>
        <v>TERMINADO</v>
      </c>
      <c r="AK71" s="1"/>
      <c r="AL71" s="1" t="s">
        <v>495</v>
      </c>
      <c r="AM71" s="8">
        <v>9500000</v>
      </c>
      <c r="AN71" s="1" t="s">
        <v>510</v>
      </c>
    </row>
    <row r="72" spans="1:40" s="5" customFormat="1" ht="150" customHeight="1" x14ac:dyDescent="0.25">
      <c r="A72" s="1">
        <v>2020</v>
      </c>
      <c r="B72" s="2">
        <v>43941</v>
      </c>
      <c r="C72" s="1" t="s">
        <v>28</v>
      </c>
      <c r="D72" s="1" t="s">
        <v>485</v>
      </c>
      <c r="E72" s="1" t="s">
        <v>482</v>
      </c>
      <c r="F72" s="1" t="s">
        <v>29</v>
      </c>
      <c r="G72" s="1" t="s">
        <v>30</v>
      </c>
      <c r="H72" s="1" t="s">
        <v>483</v>
      </c>
      <c r="I72" s="4" t="s">
        <v>513</v>
      </c>
      <c r="J72" s="1" t="s">
        <v>484</v>
      </c>
      <c r="K72" s="1"/>
      <c r="L72" s="1"/>
      <c r="M72" s="1"/>
      <c r="N72" s="1">
        <v>77183787</v>
      </c>
      <c r="O72" s="1" t="s">
        <v>40</v>
      </c>
      <c r="P72" s="1" t="s">
        <v>31</v>
      </c>
      <c r="Q72" s="1" t="s">
        <v>1090</v>
      </c>
      <c r="R72" s="1" t="s">
        <v>1091</v>
      </c>
      <c r="S72" s="8">
        <v>16500000</v>
      </c>
      <c r="T72" s="8"/>
      <c r="U72" s="1">
        <v>1</v>
      </c>
      <c r="V72" s="8">
        <v>5500000</v>
      </c>
      <c r="W72" s="8">
        <f t="shared" si="4"/>
        <v>22000000</v>
      </c>
      <c r="X72" s="8"/>
      <c r="Y72" s="1">
        <f>3*30</f>
        <v>90</v>
      </c>
      <c r="Z72" s="1" t="s">
        <v>349</v>
      </c>
      <c r="AA72" s="2">
        <v>43942</v>
      </c>
      <c r="AB72" s="2">
        <v>44032</v>
      </c>
      <c r="AC72" s="1"/>
      <c r="AD72" s="2">
        <v>44063</v>
      </c>
      <c r="AE72" s="1"/>
      <c r="AF72" s="1" t="s">
        <v>1052</v>
      </c>
      <c r="AG72" s="1" t="s">
        <v>298</v>
      </c>
      <c r="AH72" s="19"/>
      <c r="AI72" s="19"/>
      <c r="AJ72" s="1" t="str">
        <f t="shared" ca="1" si="5"/>
        <v>TERMINADO</v>
      </c>
      <c r="AK72" s="1"/>
      <c r="AL72" s="1" t="s">
        <v>486</v>
      </c>
      <c r="AM72" s="8">
        <v>5500000</v>
      </c>
      <c r="AN72" s="1" t="s">
        <v>487</v>
      </c>
    </row>
    <row r="73" spans="1:40" s="5" customFormat="1" ht="150" customHeight="1" x14ac:dyDescent="0.25">
      <c r="A73" s="1">
        <v>2020</v>
      </c>
      <c r="B73" s="2">
        <v>43938</v>
      </c>
      <c r="C73" s="1" t="s">
        <v>28</v>
      </c>
      <c r="D73" s="1" t="s">
        <v>488</v>
      </c>
      <c r="E73" s="1" t="s">
        <v>489</v>
      </c>
      <c r="F73" s="1" t="s">
        <v>29</v>
      </c>
      <c r="G73" s="1" t="s">
        <v>30</v>
      </c>
      <c r="H73" s="1" t="s">
        <v>763</v>
      </c>
      <c r="I73" s="4" t="s">
        <v>513</v>
      </c>
      <c r="J73" s="1" t="s">
        <v>490</v>
      </c>
      <c r="K73" s="1"/>
      <c r="L73" s="1"/>
      <c r="M73" s="1"/>
      <c r="N73" s="1">
        <v>1077034483</v>
      </c>
      <c r="O73" s="1" t="s">
        <v>299</v>
      </c>
      <c r="P73" s="1" t="s">
        <v>31</v>
      </c>
      <c r="Q73" s="1" t="s">
        <v>494</v>
      </c>
      <c r="R73" s="1" t="s">
        <v>491</v>
      </c>
      <c r="S73" s="8">
        <v>16800000</v>
      </c>
      <c r="T73" s="8"/>
      <c r="U73" s="1">
        <v>1</v>
      </c>
      <c r="V73" s="8">
        <v>4200000</v>
      </c>
      <c r="W73" s="8">
        <f t="shared" si="4"/>
        <v>21000000</v>
      </c>
      <c r="X73" s="8"/>
      <c r="Y73" s="1">
        <v>120</v>
      </c>
      <c r="Z73" s="1" t="s">
        <v>341</v>
      </c>
      <c r="AA73" s="2">
        <v>43943</v>
      </c>
      <c r="AB73" s="2">
        <v>44064</v>
      </c>
      <c r="AC73" s="1"/>
      <c r="AD73" s="2">
        <v>44095</v>
      </c>
      <c r="AE73" s="1"/>
      <c r="AF73" s="1" t="s">
        <v>1052</v>
      </c>
      <c r="AG73" s="1" t="s">
        <v>460</v>
      </c>
      <c r="AH73" s="19"/>
      <c r="AI73" s="19"/>
      <c r="AJ73" s="1" t="str">
        <f t="shared" ca="1" si="5"/>
        <v>EN EJECUCIÓN</v>
      </c>
      <c r="AK73" s="1"/>
      <c r="AL73" s="1" t="s">
        <v>492</v>
      </c>
      <c r="AM73" s="8">
        <v>4200000</v>
      </c>
      <c r="AN73" s="1" t="s">
        <v>493</v>
      </c>
    </row>
    <row r="74" spans="1:40" s="5" customFormat="1" ht="150" customHeight="1" x14ac:dyDescent="0.25">
      <c r="A74" s="1">
        <v>2020</v>
      </c>
      <c r="B74" s="2" t="s">
        <v>505</v>
      </c>
      <c r="C74" s="1" t="s">
        <v>28</v>
      </c>
      <c r="D74" s="1" t="s">
        <v>498</v>
      </c>
      <c r="E74" s="1" t="s">
        <v>497</v>
      </c>
      <c r="F74" s="1" t="s">
        <v>29</v>
      </c>
      <c r="G74" s="1" t="s">
        <v>30</v>
      </c>
      <c r="H74" s="1" t="s">
        <v>499</v>
      </c>
      <c r="I74" s="4" t="s">
        <v>513</v>
      </c>
      <c r="J74" s="1" t="s">
        <v>500</v>
      </c>
      <c r="K74" s="1"/>
      <c r="L74" s="1"/>
      <c r="M74" s="1"/>
      <c r="N74" s="1">
        <v>79779833</v>
      </c>
      <c r="O74" s="1" t="s">
        <v>299</v>
      </c>
      <c r="P74" s="1" t="s">
        <v>31</v>
      </c>
      <c r="Q74" s="1" t="s">
        <v>502</v>
      </c>
      <c r="R74" s="1" t="s">
        <v>501</v>
      </c>
      <c r="S74" s="8">
        <v>22200000</v>
      </c>
      <c r="T74" s="8"/>
      <c r="U74" s="1"/>
      <c r="V74" s="8"/>
      <c r="W74" s="8">
        <f t="shared" si="4"/>
        <v>22200000</v>
      </c>
      <c r="X74" s="8"/>
      <c r="Y74" s="1">
        <v>90</v>
      </c>
      <c r="Z74" s="1" t="s">
        <v>36</v>
      </c>
      <c r="AA74" s="2">
        <v>43949</v>
      </c>
      <c r="AB74" s="2">
        <v>44039</v>
      </c>
      <c r="AC74" s="1"/>
      <c r="AD74" s="2">
        <v>44039</v>
      </c>
      <c r="AE74" s="1"/>
      <c r="AF74" s="1"/>
      <c r="AG74" s="1" t="s">
        <v>406</v>
      </c>
      <c r="AH74" s="19"/>
      <c r="AI74" s="19"/>
      <c r="AJ74" s="1" t="str">
        <f t="shared" ca="1" si="5"/>
        <v>TERMINADO</v>
      </c>
      <c r="AK74" s="1"/>
      <c r="AL74" s="1" t="s">
        <v>503</v>
      </c>
      <c r="AM74" s="8">
        <v>7400000</v>
      </c>
      <c r="AN74" s="1" t="s">
        <v>504</v>
      </c>
    </row>
    <row r="75" spans="1:40" s="5" customFormat="1" ht="150" customHeight="1" x14ac:dyDescent="0.25">
      <c r="A75" s="1">
        <v>2020</v>
      </c>
      <c r="B75" s="2">
        <v>43951</v>
      </c>
      <c r="C75" s="1" t="s">
        <v>521</v>
      </c>
      <c r="D75" s="1" t="s">
        <v>522</v>
      </c>
      <c r="E75" s="1" t="s">
        <v>523</v>
      </c>
      <c r="F75" s="7" t="s">
        <v>29</v>
      </c>
      <c r="G75" s="1" t="s">
        <v>30</v>
      </c>
      <c r="H75" s="1" t="s">
        <v>524</v>
      </c>
      <c r="I75" s="1" t="s">
        <v>521</v>
      </c>
      <c r="J75" s="1" t="s">
        <v>525</v>
      </c>
      <c r="K75" s="1"/>
      <c r="L75" s="1"/>
      <c r="M75" s="1"/>
      <c r="N75" s="1" t="s">
        <v>526</v>
      </c>
      <c r="O75" s="1" t="s">
        <v>527</v>
      </c>
      <c r="P75" s="1" t="s">
        <v>528</v>
      </c>
      <c r="Q75" s="1" t="s">
        <v>591</v>
      </c>
      <c r="R75" s="1" t="s">
        <v>592</v>
      </c>
      <c r="S75" s="8">
        <v>43329840</v>
      </c>
      <c r="T75" s="8"/>
      <c r="U75" s="1" t="s">
        <v>509</v>
      </c>
      <c r="V75" s="8">
        <v>21664920</v>
      </c>
      <c r="W75" s="8">
        <f t="shared" si="4"/>
        <v>64994760</v>
      </c>
      <c r="X75" s="8"/>
      <c r="Y75" s="1">
        <v>60</v>
      </c>
      <c r="Z75" s="1" t="s">
        <v>529</v>
      </c>
      <c r="AA75" s="2">
        <v>43952</v>
      </c>
      <c r="AB75" s="2">
        <v>44012</v>
      </c>
      <c r="AC75" s="1"/>
      <c r="AD75" s="2">
        <v>44043</v>
      </c>
      <c r="AE75" s="1"/>
      <c r="AF75" s="1" t="s">
        <v>1052</v>
      </c>
      <c r="AG75" s="1" t="s">
        <v>1108</v>
      </c>
      <c r="AH75" s="19"/>
      <c r="AI75" s="19"/>
      <c r="AJ75" s="1" t="str">
        <f t="shared" ca="1" si="5"/>
        <v>TERMINADO</v>
      </c>
      <c r="AK75" s="1"/>
      <c r="AL75" s="1"/>
      <c r="AM75" s="8">
        <v>21664920</v>
      </c>
      <c r="AN75" s="1" t="s">
        <v>530</v>
      </c>
    </row>
    <row r="76" spans="1:40" s="5" customFormat="1" ht="150" customHeight="1" x14ac:dyDescent="0.25">
      <c r="A76" s="1">
        <v>2020</v>
      </c>
      <c r="B76" s="2">
        <v>43955</v>
      </c>
      <c r="C76" s="1" t="s">
        <v>1109</v>
      </c>
      <c r="D76" s="1"/>
      <c r="E76" s="1">
        <v>47439</v>
      </c>
      <c r="F76" s="7" t="s">
        <v>1111</v>
      </c>
      <c r="G76" s="1"/>
      <c r="H76" s="1" t="s">
        <v>1110</v>
      </c>
      <c r="I76" s="1" t="s">
        <v>1112</v>
      </c>
      <c r="J76" s="1" t="s">
        <v>1113</v>
      </c>
      <c r="K76" s="1"/>
      <c r="L76" s="1"/>
      <c r="M76" s="1"/>
      <c r="N76" s="1" t="s">
        <v>1114</v>
      </c>
      <c r="O76" s="1" t="s">
        <v>527</v>
      </c>
      <c r="P76" s="1" t="s">
        <v>1115</v>
      </c>
      <c r="Q76" s="1" t="s">
        <v>1116</v>
      </c>
      <c r="R76" s="1" t="s">
        <v>1117</v>
      </c>
      <c r="S76" s="8">
        <v>54224151</v>
      </c>
      <c r="T76" s="8"/>
      <c r="U76" s="1"/>
      <c r="V76" s="8"/>
      <c r="W76" s="8">
        <f t="shared" si="4"/>
        <v>54224151</v>
      </c>
      <c r="X76" s="8"/>
      <c r="Y76" s="1">
        <v>120</v>
      </c>
      <c r="Z76" s="1">
        <v>4</v>
      </c>
      <c r="AA76" s="2">
        <v>43955</v>
      </c>
      <c r="AB76" s="2">
        <v>44077</v>
      </c>
      <c r="AC76" s="1"/>
      <c r="AD76" s="2">
        <f>+AB76</f>
        <v>44077</v>
      </c>
      <c r="AE76" s="1"/>
      <c r="AF76" s="1"/>
      <c r="AG76" s="1" t="s">
        <v>1108</v>
      </c>
      <c r="AH76" s="19"/>
      <c r="AI76" s="19"/>
      <c r="AJ76" s="1" t="str">
        <f t="shared" ca="1" si="5"/>
        <v>EN EJECUCIÓN</v>
      </c>
      <c r="AK76" s="1"/>
      <c r="AL76" s="1"/>
      <c r="AM76" s="8">
        <f>+W76/Z76</f>
        <v>13556037.75</v>
      </c>
      <c r="AN76" s="1"/>
    </row>
    <row r="77" spans="1:40" s="5" customFormat="1" ht="150" customHeight="1" x14ac:dyDescent="0.25">
      <c r="A77" s="1">
        <v>2020</v>
      </c>
      <c r="B77" s="2">
        <v>43957</v>
      </c>
      <c r="C77" s="1" t="s">
        <v>28</v>
      </c>
      <c r="D77" s="1" t="s">
        <v>531</v>
      </c>
      <c r="E77" s="1" t="s">
        <v>532</v>
      </c>
      <c r="F77" s="7" t="s">
        <v>29</v>
      </c>
      <c r="G77" s="1" t="s">
        <v>30</v>
      </c>
      <c r="H77" s="1" t="s">
        <v>533</v>
      </c>
      <c r="I77" s="1" t="s">
        <v>655</v>
      </c>
      <c r="J77" s="1" t="s">
        <v>534</v>
      </c>
      <c r="K77" s="1"/>
      <c r="L77" s="1"/>
      <c r="M77" s="1"/>
      <c r="N77" s="1" t="s">
        <v>535</v>
      </c>
      <c r="O77" s="1" t="s">
        <v>537</v>
      </c>
      <c r="P77" s="1" t="s">
        <v>536</v>
      </c>
      <c r="Q77" s="1" t="s">
        <v>593</v>
      </c>
      <c r="R77" s="1" t="s">
        <v>594</v>
      </c>
      <c r="S77" s="8">
        <v>76369322</v>
      </c>
      <c r="T77" s="8"/>
      <c r="U77" s="1"/>
      <c r="V77" s="8"/>
      <c r="W77" s="8">
        <f t="shared" si="4"/>
        <v>76369322</v>
      </c>
      <c r="X77" s="8"/>
      <c r="Y77" s="1">
        <v>120</v>
      </c>
      <c r="Z77" s="1">
        <v>4</v>
      </c>
      <c r="AA77" s="2">
        <v>43966</v>
      </c>
      <c r="AB77" s="2">
        <v>44088</v>
      </c>
      <c r="AC77" s="1"/>
      <c r="AD77" s="2">
        <v>44088</v>
      </c>
      <c r="AE77" s="1"/>
      <c r="AF77" s="1"/>
      <c r="AG77" s="1" t="s">
        <v>538</v>
      </c>
      <c r="AH77" s="19"/>
      <c r="AI77" s="19"/>
      <c r="AJ77" s="1" t="str">
        <f t="shared" ca="1" si="5"/>
        <v>EN EJECUCIÓN</v>
      </c>
      <c r="AK77" s="1"/>
      <c r="AL77" s="1"/>
      <c r="AM77" s="8"/>
      <c r="AN77" s="1"/>
    </row>
    <row r="78" spans="1:40" s="5" customFormat="1" ht="150" customHeight="1" x14ac:dyDescent="0.25">
      <c r="A78" s="1">
        <v>2020</v>
      </c>
      <c r="B78" s="2">
        <v>43985</v>
      </c>
      <c r="C78" s="1" t="s">
        <v>28</v>
      </c>
      <c r="D78" s="1" t="s">
        <v>539</v>
      </c>
      <c r="E78" s="1" t="s">
        <v>555</v>
      </c>
      <c r="F78" s="7" t="s">
        <v>29</v>
      </c>
      <c r="G78" s="1" t="s">
        <v>30</v>
      </c>
      <c r="H78" s="1" t="s">
        <v>687</v>
      </c>
      <c r="I78" s="1" t="s">
        <v>513</v>
      </c>
      <c r="J78" s="1" t="s">
        <v>131</v>
      </c>
      <c r="K78" s="1"/>
      <c r="L78" s="1"/>
      <c r="M78" s="1"/>
      <c r="N78" s="1">
        <v>1015415370</v>
      </c>
      <c r="O78" s="1" t="s">
        <v>537</v>
      </c>
      <c r="P78" s="1" t="s">
        <v>31</v>
      </c>
      <c r="Q78" s="1" t="s">
        <v>688</v>
      </c>
      <c r="R78" s="1" t="s">
        <v>705</v>
      </c>
      <c r="S78" s="8">
        <v>16500000</v>
      </c>
      <c r="T78" s="8"/>
      <c r="U78" s="1">
        <v>1</v>
      </c>
      <c r="V78" s="8">
        <v>5500000</v>
      </c>
      <c r="W78" s="8">
        <f t="shared" si="4"/>
        <v>22000000</v>
      </c>
      <c r="X78" s="8"/>
      <c r="Y78" s="1">
        <v>90</v>
      </c>
      <c r="Z78" s="1">
        <v>3</v>
      </c>
      <c r="AA78" s="2">
        <v>43986</v>
      </c>
      <c r="AB78" s="2">
        <v>44077</v>
      </c>
      <c r="AC78" s="1"/>
      <c r="AD78" s="2">
        <v>44107</v>
      </c>
      <c r="AE78" s="1"/>
      <c r="AF78" s="1" t="s">
        <v>1052</v>
      </c>
      <c r="AG78" s="1" t="s">
        <v>406</v>
      </c>
      <c r="AH78" s="19"/>
      <c r="AI78" s="19"/>
      <c r="AJ78" s="1" t="str">
        <f t="shared" ca="1" si="5"/>
        <v>EN EJECUCIÓN</v>
      </c>
      <c r="AK78" s="1"/>
      <c r="AL78" s="1" t="s">
        <v>690</v>
      </c>
      <c r="AM78" s="8">
        <f>+W78/4</f>
        <v>5500000</v>
      </c>
      <c r="AN78" s="1" t="s">
        <v>765</v>
      </c>
    </row>
    <row r="79" spans="1:40" s="5" customFormat="1" ht="150" customHeight="1" x14ac:dyDescent="0.25">
      <c r="A79" s="1">
        <v>2020</v>
      </c>
      <c r="B79" s="2">
        <v>43978</v>
      </c>
      <c r="C79" s="1" t="s">
        <v>28</v>
      </c>
      <c r="D79" s="1" t="s">
        <v>540</v>
      </c>
      <c r="E79" s="1" t="s">
        <v>556</v>
      </c>
      <c r="F79" s="7" t="s">
        <v>29</v>
      </c>
      <c r="G79" s="1" t="s">
        <v>30</v>
      </c>
      <c r="H79" s="4" t="s">
        <v>652</v>
      </c>
      <c r="I79" s="1" t="s">
        <v>515</v>
      </c>
      <c r="J79" s="1" t="s">
        <v>651</v>
      </c>
      <c r="K79" s="1"/>
      <c r="L79" s="1"/>
      <c r="M79" s="1"/>
      <c r="N79" s="12">
        <v>91071370</v>
      </c>
      <c r="O79" s="1" t="s">
        <v>537</v>
      </c>
      <c r="P79" s="1" t="s">
        <v>31</v>
      </c>
      <c r="Q79" s="1" t="s">
        <v>653</v>
      </c>
      <c r="R79" s="1" t="s">
        <v>666</v>
      </c>
      <c r="S79" s="8">
        <v>7500000</v>
      </c>
      <c r="T79" s="8"/>
      <c r="U79" s="1">
        <v>1</v>
      </c>
      <c r="V79" s="8">
        <v>2500000</v>
      </c>
      <c r="W79" s="8">
        <f t="shared" si="4"/>
        <v>10000000</v>
      </c>
      <c r="X79" s="8"/>
      <c r="Y79" s="1">
        <v>90</v>
      </c>
      <c r="Z79" s="1">
        <v>3</v>
      </c>
      <c r="AA79" s="2">
        <v>43984</v>
      </c>
      <c r="AB79" s="2">
        <v>44075</v>
      </c>
      <c r="AC79" s="1"/>
      <c r="AD79" s="2">
        <v>44105</v>
      </c>
      <c r="AE79" s="1"/>
      <c r="AF79" s="1" t="s">
        <v>1052</v>
      </c>
      <c r="AG79" s="1" t="s">
        <v>1101</v>
      </c>
      <c r="AH79" s="19"/>
      <c r="AI79" s="19"/>
      <c r="AJ79" s="1" t="str">
        <f t="shared" ca="1" si="5"/>
        <v>EN EJECUCIÓN</v>
      </c>
      <c r="AK79" s="1"/>
      <c r="AL79" s="1" t="s">
        <v>689</v>
      </c>
      <c r="AM79" s="8">
        <f>+W79/4</f>
        <v>2500000</v>
      </c>
      <c r="AN79" s="1" t="s">
        <v>654</v>
      </c>
    </row>
    <row r="80" spans="1:40" s="5" customFormat="1" ht="150" customHeight="1" x14ac:dyDescent="0.25">
      <c r="A80" s="1">
        <v>2020</v>
      </c>
      <c r="B80" s="2">
        <v>43972</v>
      </c>
      <c r="C80" s="1" t="s">
        <v>28</v>
      </c>
      <c r="D80" s="1" t="s">
        <v>541</v>
      </c>
      <c r="E80" s="1" t="s">
        <v>557</v>
      </c>
      <c r="F80" s="7" t="s">
        <v>29</v>
      </c>
      <c r="G80" s="1" t="s">
        <v>30</v>
      </c>
      <c r="H80" s="4" t="s">
        <v>572</v>
      </c>
      <c r="I80" s="1" t="s">
        <v>513</v>
      </c>
      <c r="J80" s="1" t="s">
        <v>1241</v>
      </c>
      <c r="K80" s="1"/>
      <c r="L80" s="1"/>
      <c r="M80" s="1"/>
      <c r="N80" s="1">
        <v>52900762</v>
      </c>
      <c r="O80" s="1" t="s">
        <v>537</v>
      </c>
      <c r="P80" s="1" t="s">
        <v>31</v>
      </c>
      <c r="Q80" s="1" t="s">
        <v>595</v>
      </c>
      <c r="R80" s="1" t="s">
        <v>596</v>
      </c>
      <c r="S80" s="8">
        <v>16500000</v>
      </c>
      <c r="T80" s="8"/>
      <c r="U80" s="1"/>
      <c r="V80" s="8"/>
      <c r="W80" s="8">
        <f t="shared" si="4"/>
        <v>16500000</v>
      </c>
      <c r="X80" s="8"/>
      <c r="Y80" s="1">
        <v>90</v>
      </c>
      <c r="Z80" s="1">
        <v>3</v>
      </c>
      <c r="AA80" s="2">
        <v>43972</v>
      </c>
      <c r="AB80" s="2">
        <v>44063</v>
      </c>
      <c r="AC80" s="1"/>
      <c r="AD80" s="2">
        <v>44063</v>
      </c>
      <c r="AE80" s="1"/>
      <c r="AF80" s="1"/>
      <c r="AG80" s="1" t="s">
        <v>1053</v>
      </c>
      <c r="AH80" s="19"/>
      <c r="AI80" s="19"/>
      <c r="AJ80" s="1" t="str">
        <f t="shared" ca="1" si="5"/>
        <v>TERMINADO</v>
      </c>
      <c r="AK80" s="1"/>
      <c r="AL80" s="1" t="s">
        <v>573</v>
      </c>
      <c r="AM80" s="8">
        <v>5500000</v>
      </c>
      <c r="AN80" s="1" t="s">
        <v>574</v>
      </c>
    </row>
    <row r="81" spans="1:40" s="5" customFormat="1" ht="150" customHeight="1" x14ac:dyDescent="0.25">
      <c r="A81" s="1">
        <v>2020</v>
      </c>
      <c r="B81" s="2">
        <v>43977</v>
      </c>
      <c r="C81" s="1" t="s">
        <v>28</v>
      </c>
      <c r="D81" s="1" t="s">
        <v>542</v>
      </c>
      <c r="E81" s="1" t="s">
        <v>558</v>
      </c>
      <c r="F81" s="7" t="s">
        <v>29</v>
      </c>
      <c r="G81" s="1" t="s">
        <v>30</v>
      </c>
      <c r="H81" s="4" t="s">
        <v>575</v>
      </c>
      <c r="I81" s="1" t="s">
        <v>513</v>
      </c>
      <c r="J81" s="1" t="s">
        <v>576</v>
      </c>
      <c r="K81" s="1"/>
      <c r="L81" s="1"/>
      <c r="M81" s="1"/>
      <c r="N81" s="12">
        <v>1026277892</v>
      </c>
      <c r="O81" s="1" t="s">
        <v>537</v>
      </c>
      <c r="P81" s="1" t="s">
        <v>31</v>
      </c>
      <c r="Q81" s="1" t="s">
        <v>597</v>
      </c>
      <c r="R81" s="1" t="s">
        <v>636</v>
      </c>
      <c r="S81" s="8">
        <v>16500000</v>
      </c>
      <c r="T81" s="8"/>
      <c r="U81" s="1">
        <v>1</v>
      </c>
      <c r="V81" s="8">
        <v>5500000</v>
      </c>
      <c r="W81" s="8">
        <f t="shared" si="4"/>
        <v>22000000</v>
      </c>
      <c r="X81" s="8"/>
      <c r="Y81" s="1">
        <v>90</v>
      </c>
      <c r="Z81" s="1">
        <v>3</v>
      </c>
      <c r="AA81" s="2">
        <v>43978</v>
      </c>
      <c r="AB81" s="2">
        <v>44069</v>
      </c>
      <c r="AC81" s="1"/>
      <c r="AD81" s="2">
        <v>44100</v>
      </c>
      <c r="AE81" s="1"/>
      <c r="AF81" s="1" t="s">
        <v>1052</v>
      </c>
      <c r="AG81" s="1" t="s">
        <v>460</v>
      </c>
      <c r="AH81" s="19"/>
      <c r="AI81" s="19"/>
      <c r="AJ81" s="1" t="str">
        <f t="shared" ca="1" si="5"/>
        <v>EN EJECUCIÓN</v>
      </c>
      <c r="AK81" s="1"/>
      <c r="AL81" s="1" t="s">
        <v>577</v>
      </c>
      <c r="AM81" s="8">
        <v>5500000</v>
      </c>
      <c r="AN81" s="1" t="s">
        <v>578</v>
      </c>
    </row>
    <row r="82" spans="1:40" s="5" customFormat="1" ht="150" customHeight="1" x14ac:dyDescent="0.25">
      <c r="A82" s="1">
        <v>2020</v>
      </c>
      <c r="B82" s="2">
        <v>43971</v>
      </c>
      <c r="C82" s="1" t="s">
        <v>28</v>
      </c>
      <c r="D82" s="1" t="s">
        <v>543</v>
      </c>
      <c r="E82" s="1" t="s">
        <v>559</v>
      </c>
      <c r="F82" s="7" t="s">
        <v>29</v>
      </c>
      <c r="G82" s="1" t="s">
        <v>30</v>
      </c>
      <c r="H82" s="4" t="s">
        <v>579</v>
      </c>
      <c r="I82" s="1" t="s">
        <v>513</v>
      </c>
      <c r="J82" s="1" t="s">
        <v>580</v>
      </c>
      <c r="K82" s="1"/>
      <c r="L82" s="1"/>
      <c r="M82" s="1"/>
      <c r="N82" s="12">
        <v>1019076465</v>
      </c>
      <c r="O82" s="1" t="s">
        <v>537</v>
      </c>
      <c r="P82" s="1" t="s">
        <v>35</v>
      </c>
      <c r="Q82" s="1" t="s">
        <v>598</v>
      </c>
      <c r="R82" s="1" t="s">
        <v>599</v>
      </c>
      <c r="S82" s="8">
        <v>12600000</v>
      </c>
      <c r="T82" s="8"/>
      <c r="U82" s="1"/>
      <c r="V82" s="8"/>
      <c r="W82" s="8">
        <f t="shared" si="4"/>
        <v>12600000</v>
      </c>
      <c r="X82" s="8"/>
      <c r="Y82" s="1">
        <v>90</v>
      </c>
      <c r="Z82" s="1">
        <v>3</v>
      </c>
      <c r="AA82" s="2">
        <v>43971</v>
      </c>
      <c r="AB82" s="2">
        <v>44062</v>
      </c>
      <c r="AC82" s="1"/>
      <c r="AD82" s="2">
        <v>44062</v>
      </c>
      <c r="AE82" s="1"/>
      <c r="AF82" s="1"/>
      <c r="AG82" s="1" t="s">
        <v>298</v>
      </c>
      <c r="AH82" s="19"/>
      <c r="AI82" s="19"/>
      <c r="AJ82" s="1" t="str">
        <f t="shared" ca="1" si="5"/>
        <v>TERMINADO</v>
      </c>
      <c r="AK82" s="1"/>
      <c r="AL82" s="1" t="s">
        <v>581</v>
      </c>
      <c r="AM82" s="8">
        <f t="shared" ref="AM82:AM88" si="6">+W82/Z82</f>
        <v>4200000</v>
      </c>
      <c r="AN82" s="1" t="s">
        <v>582</v>
      </c>
    </row>
    <row r="83" spans="1:40" s="5" customFormat="1" ht="150" customHeight="1" x14ac:dyDescent="0.25">
      <c r="A83" s="1">
        <v>2020</v>
      </c>
      <c r="B83" s="2">
        <v>43979</v>
      </c>
      <c r="C83" s="1" t="s">
        <v>28</v>
      </c>
      <c r="D83" s="1" t="s">
        <v>544</v>
      </c>
      <c r="E83" s="1" t="s">
        <v>560</v>
      </c>
      <c r="F83" s="7" t="s">
        <v>29</v>
      </c>
      <c r="G83" s="1" t="s">
        <v>30</v>
      </c>
      <c r="H83" s="1" t="s">
        <v>583</v>
      </c>
      <c r="I83" s="1" t="s">
        <v>515</v>
      </c>
      <c r="J83" s="1" t="s">
        <v>584</v>
      </c>
      <c r="K83" s="1"/>
      <c r="L83" s="1"/>
      <c r="M83" s="1"/>
      <c r="N83" s="12">
        <v>1032656360</v>
      </c>
      <c r="O83" s="1" t="s">
        <v>537</v>
      </c>
      <c r="P83" s="1" t="s">
        <v>31</v>
      </c>
      <c r="Q83" s="1" t="s">
        <v>600</v>
      </c>
      <c r="R83" s="1" t="s">
        <v>679</v>
      </c>
      <c r="S83" s="8">
        <v>6000000</v>
      </c>
      <c r="T83" s="8"/>
      <c r="U83" s="1">
        <v>1</v>
      </c>
      <c r="V83" s="8">
        <v>2000000</v>
      </c>
      <c r="W83" s="8">
        <f t="shared" si="4"/>
        <v>8000000</v>
      </c>
      <c r="X83" s="8"/>
      <c r="Y83" s="1">
        <v>90</v>
      </c>
      <c r="Z83" s="1">
        <v>3</v>
      </c>
      <c r="AA83" s="2">
        <v>43984</v>
      </c>
      <c r="AB83" s="2">
        <v>44075</v>
      </c>
      <c r="AC83" s="1"/>
      <c r="AD83" s="2">
        <v>44105</v>
      </c>
      <c r="AE83" s="1"/>
      <c r="AF83" s="1" t="s">
        <v>1052</v>
      </c>
      <c r="AG83" s="1" t="s">
        <v>427</v>
      </c>
      <c r="AH83" s="19"/>
      <c r="AI83" s="19"/>
      <c r="AJ83" s="1" t="str">
        <f t="shared" ca="1" si="5"/>
        <v>EN EJECUCIÓN</v>
      </c>
      <c r="AK83" s="1"/>
      <c r="AL83" s="1" t="s">
        <v>585</v>
      </c>
      <c r="AM83" s="8">
        <f>+W83/4</f>
        <v>2000000</v>
      </c>
      <c r="AN83" s="1" t="s">
        <v>586</v>
      </c>
    </row>
    <row r="84" spans="1:40" s="5" customFormat="1" ht="150" customHeight="1" x14ac:dyDescent="0.25">
      <c r="A84" s="1">
        <v>2020</v>
      </c>
      <c r="B84" s="2">
        <v>43978</v>
      </c>
      <c r="C84" s="1" t="s">
        <v>28</v>
      </c>
      <c r="D84" s="1" t="s">
        <v>545</v>
      </c>
      <c r="E84" s="1" t="s">
        <v>561</v>
      </c>
      <c r="F84" s="7" t="s">
        <v>29</v>
      </c>
      <c r="G84" s="1" t="s">
        <v>30</v>
      </c>
      <c r="H84" s="4" t="s">
        <v>587</v>
      </c>
      <c r="I84" s="1" t="s">
        <v>515</v>
      </c>
      <c r="J84" s="1" t="s">
        <v>588</v>
      </c>
      <c r="K84" s="1"/>
      <c r="L84" s="1"/>
      <c r="M84" s="1"/>
      <c r="N84" s="12">
        <v>1022943098</v>
      </c>
      <c r="O84" s="1" t="s">
        <v>537</v>
      </c>
      <c r="P84" s="1" t="s">
        <v>31</v>
      </c>
      <c r="Q84" s="1" t="s">
        <v>601</v>
      </c>
      <c r="R84" s="1" t="s">
        <v>664</v>
      </c>
      <c r="S84" s="8">
        <v>6000000</v>
      </c>
      <c r="T84" s="8"/>
      <c r="U84" s="1">
        <v>1</v>
      </c>
      <c r="V84" s="8">
        <v>2000000</v>
      </c>
      <c r="W84" s="8">
        <f t="shared" si="4"/>
        <v>8000000</v>
      </c>
      <c r="X84" s="8"/>
      <c r="Y84" s="1">
        <v>90</v>
      </c>
      <c r="Z84" s="1">
        <v>3</v>
      </c>
      <c r="AA84" s="2">
        <v>43980</v>
      </c>
      <c r="AB84" s="2">
        <v>44071</v>
      </c>
      <c r="AC84" s="1"/>
      <c r="AD84" s="2">
        <v>44102</v>
      </c>
      <c r="AE84" s="1"/>
      <c r="AF84" s="1" t="s">
        <v>1052</v>
      </c>
      <c r="AG84" s="1" t="s">
        <v>660</v>
      </c>
      <c r="AH84" s="19"/>
      <c r="AI84" s="19"/>
      <c r="AJ84" s="1" t="str">
        <f t="shared" ca="1" si="5"/>
        <v>EN EJECUCIÓN</v>
      </c>
      <c r="AK84" s="1"/>
      <c r="AL84" s="1" t="s">
        <v>585</v>
      </c>
      <c r="AM84" s="8">
        <f>+W84/4</f>
        <v>2000000</v>
      </c>
      <c r="AN84" s="1" t="s">
        <v>589</v>
      </c>
    </row>
    <row r="85" spans="1:40" s="5" customFormat="1" ht="159.75" customHeight="1" x14ac:dyDescent="0.25">
      <c r="A85" s="1">
        <v>2020</v>
      </c>
      <c r="B85" s="2">
        <v>43971</v>
      </c>
      <c r="C85" s="1" t="s">
        <v>28</v>
      </c>
      <c r="D85" s="1" t="s">
        <v>546</v>
      </c>
      <c r="E85" s="1" t="s">
        <v>562</v>
      </c>
      <c r="F85" s="7" t="s">
        <v>29</v>
      </c>
      <c r="G85" s="1" t="s">
        <v>30</v>
      </c>
      <c r="H85" s="4" t="s">
        <v>590</v>
      </c>
      <c r="I85" s="1" t="s">
        <v>513</v>
      </c>
      <c r="J85" s="1" t="s">
        <v>86</v>
      </c>
      <c r="K85" s="1"/>
      <c r="L85" s="1"/>
      <c r="M85" s="1"/>
      <c r="N85" s="12">
        <v>52008301</v>
      </c>
      <c r="O85" s="1" t="s">
        <v>537</v>
      </c>
      <c r="P85" s="1" t="s">
        <v>31</v>
      </c>
      <c r="Q85" s="1" t="s">
        <v>602</v>
      </c>
      <c r="R85" s="1" t="s">
        <v>659</v>
      </c>
      <c r="S85" s="8">
        <v>16500000</v>
      </c>
      <c r="T85" s="8"/>
      <c r="U85" s="1">
        <v>1</v>
      </c>
      <c r="V85" s="8">
        <v>5500000</v>
      </c>
      <c r="W85" s="8">
        <f t="shared" si="4"/>
        <v>22000000</v>
      </c>
      <c r="X85" s="8"/>
      <c r="Y85" s="1">
        <v>90</v>
      </c>
      <c r="Z85" s="1">
        <v>3</v>
      </c>
      <c r="AA85" s="2">
        <v>43972</v>
      </c>
      <c r="AB85" s="2">
        <v>44063</v>
      </c>
      <c r="AC85" s="1"/>
      <c r="AD85" s="2">
        <v>44094</v>
      </c>
      <c r="AE85" s="1"/>
      <c r="AF85" s="1" t="s">
        <v>1052</v>
      </c>
      <c r="AG85" s="1" t="s">
        <v>406</v>
      </c>
      <c r="AH85" s="19"/>
      <c r="AI85" s="19"/>
      <c r="AJ85" s="1" t="str">
        <f t="shared" ca="1" si="5"/>
        <v>EN EJECUCIÓN</v>
      </c>
      <c r="AK85" s="1"/>
      <c r="AL85" s="1" t="s">
        <v>603</v>
      </c>
      <c r="AM85" s="8">
        <f>+W85/4</f>
        <v>5500000</v>
      </c>
      <c r="AN85" s="1" t="s">
        <v>604</v>
      </c>
    </row>
    <row r="86" spans="1:40" s="5" customFormat="1" ht="150" customHeight="1" x14ac:dyDescent="0.25">
      <c r="A86" s="1">
        <v>2020</v>
      </c>
      <c r="B86" s="2">
        <v>43974</v>
      </c>
      <c r="C86" s="1" t="s">
        <v>28</v>
      </c>
      <c r="D86" s="1" t="s">
        <v>547</v>
      </c>
      <c r="E86" s="1" t="s">
        <v>563</v>
      </c>
      <c r="F86" s="7" t="s">
        <v>29</v>
      </c>
      <c r="G86" s="1" t="s">
        <v>30</v>
      </c>
      <c r="H86" s="4" t="s">
        <v>605</v>
      </c>
      <c r="I86" s="1" t="s">
        <v>515</v>
      </c>
      <c r="J86" s="1" t="s">
        <v>606</v>
      </c>
      <c r="K86" s="1"/>
      <c r="L86" s="1"/>
      <c r="M86" s="1"/>
      <c r="N86" s="12">
        <v>1033767652</v>
      </c>
      <c r="O86" s="1" t="s">
        <v>537</v>
      </c>
      <c r="P86" s="1" t="s">
        <v>31</v>
      </c>
      <c r="Q86" s="1" t="s">
        <v>607</v>
      </c>
      <c r="R86" s="1" t="s">
        <v>640</v>
      </c>
      <c r="S86" s="8">
        <v>6000000</v>
      </c>
      <c r="T86" s="8"/>
      <c r="U86" s="1">
        <v>1</v>
      </c>
      <c r="V86" s="9">
        <v>2000000</v>
      </c>
      <c r="W86" s="8">
        <f t="shared" si="4"/>
        <v>8000000</v>
      </c>
      <c r="X86" s="8"/>
      <c r="Y86" s="1">
        <v>90</v>
      </c>
      <c r="Z86" s="1">
        <v>3</v>
      </c>
      <c r="AA86" s="2">
        <v>43978</v>
      </c>
      <c r="AB86" s="2">
        <v>44069</v>
      </c>
      <c r="AC86" s="1"/>
      <c r="AD86" s="2">
        <v>44100</v>
      </c>
      <c r="AE86" s="2"/>
      <c r="AF86" s="1" t="s">
        <v>1052</v>
      </c>
      <c r="AG86" s="1" t="s">
        <v>661</v>
      </c>
      <c r="AH86" s="19"/>
      <c r="AI86" s="19"/>
      <c r="AJ86" s="1" t="str">
        <f t="shared" ca="1" si="5"/>
        <v>EN EJECUCIÓN</v>
      </c>
      <c r="AK86" s="1"/>
      <c r="AL86" s="1" t="s">
        <v>613</v>
      </c>
      <c r="AM86" s="8">
        <f>+W86/4</f>
        <v>2000000</v>
      </c>
      <c r="AN86" s="1" t="s">
        <v>608</v>
      </c>
    </row>
    <row r="87" spans="1:40" s="5" customFormat="1" ht="150" customHeight="1" x14ac:dyDescent="0.25">
      <c r="A87" s="1">
        <v>2020</v>
      </c>
      <c r="B87" s="2">
        <v>43978</v>
      </c>
      <c r="C87" s="1" t="s">
        <v>28</v>
      </c>
      <c r="D87" s="1" t="s">
        <v>548</v>
      </c>
      <c r="E87" s="1" t="s">
        <v>564</v>
      </c>
      <c r="F87" s="7" t="s">
        <v>29</v>
      </c>
      <c r="G87" s="1" t="s">
        <v>30</v>
      </c>
      <c r="H87" s="4" t="s">
        <v>609</v>
      </c>
      <c r="I87" s="1" t="s">
        <v>515</v>
      </c>
      <c r="J87" s="1" t="s">
        <v>610</v>
      </c>
      <c r="K87" s="1"/>
      <c r="L87" s="1"/>
      <c r="M87" s="1"/>
      <c r="N87" s="12">
        <v>79975491</v>
      </c>
      <c r="O87" s="1" t="s">
        <v>537</v>
      </c>
      <c r="P87" s="1" t="s">
        <v>31</v>
      </c>
      <c r="Q87" s="1" t="s">
        <v>611</v>
      </c>
      <c r="R87" s="1" t="s">
        <v>665</v>
      </c>
      <c r="S87" s="8">
        <v>6000000</v>
      </c>
      <c r="T87" s="8"/>
      <c r="U87" s="1">
        <v>1</v>
      </c>
      <c r="V87" s="8">
        <v>2000000</v>
      </c>
      <c r="W87" s="8">
        <f t="shared" si="4"/>
        <v>8000000</v>
      </c>
      <c r="X87" s="8"/>
      <c r="Y87" s="1">
        <v>90</v>
      </c>
      <c r="Z87" s="1">
        <v>3</v>
      </c>
      <c r="AA87" s="2">
        <v>43984</v>
      </c>
      <c r="AB87" s="2">
        <v>44075</v>
      </c>
      <c r="AC87" s="1"/>
      <c r="AD87" s="2">
        <v>44105</v>
      </c>
      <c r="AE87" s="1"/>
      <c r="AF87" s="1" t="s">
        <v>1052</v>
      </c>
      <c r="AG87" s="1" t="s">
        <v>661</v>
      </c>
      <c r="AH87" s="19"/>
      <c r="AI87" s="19"/>
      <c r="AJ87" s="1" t="str">
        <f t="shared" ca="1" si="5"/>
        <v>EN EJECUCIÓN</v>
      </c>
      <c r="AK87" s="3"/>
      <c r="AL87" s="1" t="s">
        <v>612</v>
      </c>
      <c r="AM87" s="8">
        <f>+W87/4</f>
        <v>2000000</v>
      </c>
      <c r="AN87" s="1" t="s">
        <v>614</v>
      </c>
    </row>
    <row r="88" spans="1:40" s="5" customFormat="1" ht="150" customHeight="1" x14ac:dyDescent="0.25">
      <c r="A88" s="1">
        <v>2020</v>
      </c>
      <c r="B88" s="2">
        <v>43971</v>
      </c>
      <c r="C88" s="1" t="s">
        <v>28</v>
      </c>
      <c r="D88" s="1" t="s">
        <v>549</v>
      </c>
      <c r="E88" s="1" t="s">
        <v>565</v>
      </c>
      <c r="F88" s="7" t="s">
        <v>29</v>
      </c>
      <c r="G88" s="1" t="s">
        <v>30</v>
      </c>
      <c r="H88" s="4" t="s">
        <v>615</v>
      </c>
      <c r="I88" s="1" t="s">
        <v>513</v>
      </c>
      <c r="J88" s="1" t="s">
        <v>57</v>
      </c>
      <c r="K88" s="1"/>
      <c r="L88" s="1"/>
      <c r="M88" s="1"/>
      <c r="N88" s="12">
        <v>52388518</v>
      </c>
      <c r="O88" s="1" t="s">
        <v>537</v>
      </c>
      <c r="P88" s="1" t="s">
        <v>31</v>
      </c>
      <c r="Q88" s="1" t="s">
        <v>616</v>
      </c>
      <c r="R88" s="1" t="s">
        <v>638</v>
      </c>
      <c r="S88" s="8">
        <v>22500000</v>
      </c>
      <c r="T88" s="8"/>
      <c r="U88" s="1"/>
      <c r="V88" s="8"/>
      <c r="W88" s="8">
        <f t="shared" si="4"/>
        <v>22500000</v>
      </c>
      <c r="X88" s="8"/>
      <c r="Y88" s="1">
        <v>90</v>
      </c>
      <c r="Z88" s="1">
        <v>3</v>
      </c>
      <c r="AA88" s="2">
        <v>43977</v>
      </c>
      <c r="AB88" s="2">
        <v>44068</v>
      </c>
      <c r="AC88" s="1"/>
      <c r="AD88" s="2">
        <v>44068</v>
      </c>
      <c r="AE88" s="1"/>
      <c r="AF88" s="1"/>
      <c r="AG88" s="1" t="s">
        <v>684</v>
      </c>
      <c r="AH88" s="19"/>
      <c r="AI88" s="19"/>
      <c r="AJ88" s="1" t="str">
        <f t="shared" ca="1" si="5"/>
        <v>TERMINADO</v>
      </c>
      <c r="AK88" s="1"/>
      <c r="AL88" s="1" t="s">
        <v>617</v>
      </c>
      <c r="AM88" s="8">
        <f t="shared" si="6"/>
        <v>7500000</v>
      </c>
      <c r="AN88" s="1" t="s">
        <v>618</v>
      </c>
    </row>
    <row r="89" spans="1:40" s="5" customFormat="1" ht="150" customHeight="1" x14ac:dyDescent="0.25">
      <c r="A89" s="1">
        <v>2020</v>
      </c>
      <c r="B89" s="2">
        <v>43971</v>
      </c>
      <c r="C89" s="1" t="s">
        <v>28</v>
      </c>
      <c r="D89" s="1" t="s">
        <v>550</v>
      </c>
      <c r="E89" s="1" t="s">
        <v>566</v>
      </c>
      <c r="F89" s="7" t="s">
        <v>29</v>
      </c>
      <c r="G89" s="1" t="s">
        <v>30</v>
      </c>
      <c r="H89" s="7" t="s">
        <v>619</v>
      </c>
      <c r="I89" s="7" t="s">
        <v>517</v>
      </c>
      <c r="J89" s="1" t="s">
        <v>620</v>
      </c>
      <c r="K89" s="1"/>
      <c r="L89" s="1"/>
      <c r="M89" s="1"/>
      <c r="N89" s="12">
        <v>52231511</v>
      </c>
      <c r="O89" s="1" t="s">
        <v>537</v>
      </c>
      <c r="P89" s="1" t="s">
        <v>31</v>
      </c>
      <c r="Q89" s="1" t="s">
        <v>621</v>
      </c>
      <c r="R89" s="1" t="s">
        <v>639</v>
      </c>
      <c r="S89" s="8">
        <v>8700000</v>
      </c>
      <c r="T89" s="8"/>
      <c r="U89" s="1">
        <v>1</v>
      </c>
      <c r="V89" s="8">
        <v>2900000</v>
      </c>
      <c r="W89" s="8">
        <f t="shared" si="4"/>
        <v>11600000</v>
      </c>
      <c r="X89" s="8"/>
      <c r="Y89" s="1">
        <v>90</v>
      </c>
      <c r="Z89" s="1">
        <v>3</v>
      </c>
      <c r="AA89" s="2">
        <v>43977</v>
      </c>
      <c r="AB89" s="2">
        <v>44068</v>
      </c>
      <c r="AC89" s="1"/>
      <c r="AD89" s="2">
        <v>44099</v>
      </c>
      <c r="AE89" s="1"/>
      <c r="AF89" s="1" t="s">
        <v>1052</v>
      </c>
      <c r="AG89" s="1" t="s">
        <v>1101</v>
      </c>
      <c r="AH89" s="19"/>
      <c r="AI89" s="19"/>
      <c r="AJ89" s="1" t="str">
        <f t="shared" ca="1" si="5"/>
        <v>EN EJECUCIÓN</v>
      </c>
      <c r="AK89" s="1"/>
      <c r="AL89" s="1" t="s">
        <v>622</v>
      </c>
      <c r="AM89" s="8">
        <f>+W89/4</f>
        <v>2900000</v>
      </c>
      <c r="AN89" s="1" t="s">
        <v>623</v>
      </c>
    </row>
    <row r="90" spans="1:40" s="5" customFormat="1" ht="150" customHeight="1" x14ac:dyDescent="0.25">
      <c r="A90" s="1">
        <v>2020</v>
      </c>
      <c r="B90" s="2">
        <v>43971</v>
      </c>
      <c r="C90" s="1" t="s">
        <v>28</v>
      </c>
      <c r="D90" s="1" t="s">
        <v>551</v>
      </c>
      <c r="E90" s="1" t="s">
        <v>567</v>
      </c>
      <c r="F90" s="7" t="s">
        <v>29</v>
      </c>
      <c r="G90" s="1" t="s">
        <v>30</v>
      </c>
      <c r="H90" s="4" t="s">
        <v>624</v>
      </c>
      <c r="I90" s="7" t="s">
        <v>515</v>
      </c>
      <c r="J90" s="1" t="s">
        <v>625</v>
      </c>
      <c r="K90" s="1"/>
      <c r="L90" s="1"/>
      <c r="M90" s="1"/>
      <c r="N90" s="12">
        <v>1030521003</v>
      </c>
      <c r="O90" s="1" t="s">
        <v>537</v>
      </c>
      <c r="P90" s="1" t="s">
        <v>31</v>
      </c>
      <c r="Q90" s="1" t="s">
        <v>626</v>
      </c>
      <c r="R90" s="1" t="s">
        <v>637</v>
      </c>
      <c r="S90" s="8">
        <v>7500000</v>
      </c>
      <c r="T90" s="8"/>
      <c r="U90" s="1">
        <v>1</v>
      </c>
      <c r="V90" s="8">
        <v>2500000</v>
      </c>
      <c r="W90" s="8">
        <f t="shared" si="4"/>
        <v>10000000</v>
      </c>
      <c r="X90" s="8"/>
      <c r="Y90" s="1">
        <v>90</v>
      </c>
      <c r="Z90" s="1">
        <v>3</v>
      </c>
      <c r="AA90" s="2">
        <v>43977</v>
      </c>
      <c r="AB90" s="2">
        <v>44068</v>
      </c>
      <c r="AC90" s="1"/>
      <c r="AD90" s="2">
        <v>44099</v>
      </c>
      <c r="AE90" s="1"/>
      <c r="AF90" s="1" t="s">
        <v>1052</v>
      </c>
      <c r="AG90" s="1" t="s">
        <v>1101</v>
      </c>
      <c r="AH90" s="19"/>
      <c r="AI90" s="19"/>
      <c r="AJ90" s="1" t="str">
        <f t="shared" ca="1" si="5"/>
        <v>EN EJECUCIÓN</v>
      </c>
      <c r="AK90" s="1"/>
      <c r="AL90" s="1" t="s">
        <v>627</v>
      </c>
      <c r="AM90" s="8">
        <f>+W90/4</f>
        <v>2500000</v>
      </c>
      <c r="AN90" s="1" t="s">
        <v>628</v>
      </c>
    </row>
    <row r="91" spans="1:40" s="5" customFormat="1" ht="150" customHeight="1" x14ac:dyDescent="0.25">
      <c r="A91" s="1">
        <v>2020</v>
      </c>
      <c r="B91" s="2">
        <v>43977</v>
      </c>
      <c r="C91" s="1" t="s">
        <v>28</v>
      </c>
      <c r="D91" s="1" t="s">
        <v>552</v>
      </c>
      <c r="E91" s="1" t="s">
        <v>568</v>
      </c>
      <c r="F91" s="7" t="s">
        <v>29</v>
      </c>
      <c r="G91" s="1" t="s">
        <v>30</v>
      </c>
      <c r="H91" s="1" t="s">
        <v>629</v>
      </c>
      <c r="I91" s="1" t="s">
        <v>515</v>
      </c>
      <c r="J91" s="1" t="s">
        <v>630</v>
      </c>
      <c r="K91" s="1"/>
      <c r="L91" s="1"/>
      <c r="M91" s="1"/>
      <c r="N91" s="12">
        <v>1016031740</v>
      </c>
      <c r="O91" s="1" t="s">
        <v>537</v>
      </c>
      <c r="P91" s="1" t="s">
        <v>31</v>
      </c>
      <c r="Q91" s="1" t="s">
        <v>631</v>
      </c>
      <c r="R91" s="1" t="s">
        <v>658</v>
      </c>
      <c r="S91" s="8">
        <v>6000000</v>
      </c>
      <c r="T91" s="8"/>
      <c r="U91" s="1">
        <v>1</v>
      </c>
      <c r="V91" s="8">
        <v>2000000</v>
      </c>
      <c r="W91" s="8">
        <f t="shared" si="4"/>
        <v>8000000</v>
      </c>
      <c r="X91" s="8"/>
      <c r="Y91" s="1">
        <v>90</v>
      </c>
      <c r="Z91" s="1">
        <v>3</v>
      </c>
      <c r="AA91" s="2">
        <v>43984</v>
      </c>
      <c r="AB91" s="2">
        <v>44075</v>
      </c>
      <c r="AC91" s="1"/>
      <c r="AD91" s="2">
        <v>44105</v>
      </c>
      <c r="AE91" s="1"/>
      <c r="AF91" s="1" t="s">
        <v>1052</v>
      </c>
      <c r="AG91" s="1" t="s">
        <v>662</v>
      </c>
      <c r="AH91" s="19"/>
      <c r="AI91" s="19"/>
      <c r="AJ91" s="1" t="str">
        <f t="shared" ca="1" si="5"/>
        <v>EN EJECUCIÓN</v>
      </c>
      <c r="AK91" s="1"/>
      <c r="AL91" s="1" t="s">
        <v>632</v>
      </c>
      <c r="AM91" s="8">
        <f>+W91/4</f>
        <v>2000000</v>
      </c>
      <c r="AN91" s="1" t="s">
        <v>633</v>
      </c>
    </row>
    <row r="92" spans="1:40" s="5" customFormat="1" ht="150" customHeight="1" x14ac:dyDescent="0.25">
      <c r="A92" s="1">
        <v>2020</v>
      </c>
      <c r="B92" s="2">
        <v>43978</v>
      </c>
      <c r="C92" s="1" t="s">
        <v>28</v>
      </c>
      <c r="D92" s="1" t="s">
        <v>553</v>
      </c>
      <c r="E92" s="1" t="s">
        <v>569</v>
      </c>
      <c r="F92" s="7" t="s">
        <v>29</v>
      </c>
      <c r="G92" s="1" t="s">
        <v>30</v>
      </c>
      <c r="H92" s="4" t="s">
        <v>641</v>
      </c>
      <c r="I92" s="1" t="s">
        <v>513</v>
      </c>
      <c r="J92" s="1" t="s">
        <v>642</v>
      </c>
      <c r="K92" s="1"/>
      <c r="L92" s="1"/>
      <c r="M92" s="1"/>
      <c r="N92" s="17">
        <v>1023006378</v>
      </c>
      <c r="O92" s="1" t="s">
        <v>537</v>
      </c>
      <c r="P92" s="1" t="s">
        <v>643</v>
      </c>
      <c r="Q92" s="1" t="s">
        <v>1345</v>
      </c>
      <c r="R92" s="1" t="s">
        <v>657</v>
      </c>
      <c r="S92" s="8">
        <v>12600000</v>
      </c>
      <c r="T92" s="9"/>
      <c r="U92" s="5">
        <v>1</v>
      </c>
      <c r="V92" s="9">
        <v>4200000</v>
      </c>
      <c r="W92" s="8">
        <f t="shared" si="4"/>
        <v>16800000</v>
      </c>
      <c r="X92" s="8"/>
      <c r="Y92" s="1">
        <v>90</v>
      </c>
      <c r="Z92" s="1">
        <v>3</v>
      </c>
      <c r="AA92" s="6">
        <v>43979</v>
      </c>
      <c r="AB92" s="6">
        <v>44070</v>
      </c>
      <c r="AD92" s="6">
        <v>44101</v>
      </c>
      <c r="AF92" s="5" t="s">
        <v>1052</v>
      </c>
      <c r="AG92" s="1" t="s">
        <v>406</v>
      </c>
      <c r="AH92" s="19"/>
      <c r="AI92" s="19"/>
      <c r="AJ92" s="1" t="str">
        <f t="shared" ca="1" si="5"/>
        <v>EN EJECUCIÓN</v>
      </c>
      <c r="AK92" s="1"/>
      <c r="AL92" s="1" t="s">
        <v>644</v>
      </c>
      <c r="AM92" s="8">
        <f>+W92/4</f>
        <v>4200000</v>
      </c>
      <c r="AN92" s="1" t="s">
        <v>645</v>
      </c>
    </row>
    <row r="93" spans="1:40" s="5" customFormat="1" ht="150" customHeight="1" x14ac:dyDescent="0.25">
      <c r="A93" s="1">
        <v>2020</v>
      </c>
      <c r="B93" s="2">
        <v>43978</v>
      </c>
      <c r="C93" s="1" t="s">
        <v>28</v>
      </c>
      <c r="D93" s="1" t="s">
        <v>554</v>
      </c>
      <c r="E93" s="1" t="s">
        <v>570</v>
      </c>
      <c r="F93" s="7" t="s">
        <v>29</v>
      </c>
      <c r="G93" s="1" t="s">
        <v>30</v>
      </c>
      <c r="H93" s="4" t="s">
        <v>646</v>
      </c>
      <c r="I93" s="1" t="s">
        <v>515</v>
      </c>
      <c r="J93" s="1" t="s">
        <v>647</v>
      </c>
      <c r="K93" s="1"/>
      <c r="L93" s="1"/>
      <c r="M93" s="1"/>
      <c r="N93" s="17">
        <v>52524470</v>
      </c>
      <c r="O93" s="1" t="s">
        <v>537</v>
      </c>
      <c r="P93" s="1" t="s">
        <v>31</v>
      </c>
      <c r="Q93" s="1" t="s">
        <v>648</v>
      </c>
      <c r="R93" s="1" t="s">
        <v>656</v>
      </c>
      <c r="S93" s="8">
        <v>7500000</v>
      </c>
      <c r="T93" s="9"/>
      <c r="U93" s="5">
        <v>1</v>
      </c>
      <c r="V93" s="9">
        <v>2500000</v>
      </c>
      <c r="W93" s="8">
        <f t="shared" si="4"/>
        <v>10000000</v>
      </c>
      <c r="X93" s="8"/>
      <c r="Y93" s="1">
        <v>90</v>
      </c>
      <c r="Z93" s="1">
        <v>3</v>
      </c>
      <c r="AA93" s="6">
        <v>43980</v>
      </c>
      <c r="AB93" s="6">
        <v>44071</v>
      </c>
      <c r="AD93" s="6">
        <v>44102</v>
      </c>
      <c r="AF93" s="5" t="s">
        <v>1052</v>
      </c>
      <c r="AG93" s="1" t="s">
        <v>663</v>
      </c>
      <c r="AH93" s="19"/>
      <c r="AI93" s="19"/>
      <c r="AJ93" s="1" t="str">
        <f t="shared" ca="1" si="5"/>
        <v>EN EJECUCIÓN</v>
      </c>
      <c r="AK93" s="1"/>
      <c r="AL93" s="1" t="s">
        <v>649</v>
      </c>
      <c r="AM93" s="8">
        <f>+W93/4</f>
        <v>2500000</v>
      </c>
      <c r="AN93" s="1" t="s">
        <v>650</v>
      </c>
    </row>
    <row r="94" spans="1:40" s="5" customFormat="1" ht="150" customHeight="1" x14ac:dyDescent="0.25">
      <c r="A94" s="5">
        <v>2020</v>
      </c>
      <c r="B94" s="6">
        <v>44006</v>
      </c>
      <c r="C94" s="1" t="s">
        <v>635</v>
      </c>
      <c r="D94" s="1" t="s">
        <v>634</v>
      </c>
      <c r="E94" s="5" t="s">
        <v>889</v>
      </c>
      <c r="F94" s="7" t="s">
        <v>571</v>
      </c>
      <c r="G94" s="5" t="s">
        <v>30</v>
      </c>
      <c r="H94" s="41" t="s">
        <v>890</v>
      </c>
      <c r="I94" s="1" t="s">
        <v>635</v>
      </c>
      <c r="J94" s="1" t="s">
        <v>891</v>
      </c>
      <c r="K94" s="1"/>
      <c r="L94" s="1"/>
      <c r="M94" s="1"/>
      <c r="N94" s="5" t="s">
        <v>894</v>
      </c>
      <c r="O94" s="5" t="s">
        <v>527</v>
      </c>
      <c r="P94" s="1" t="s">
        <v>893</v>
      </c>
      <c r="Q94" s="1" t="s">
        <v>892</v>
      </c>
      <c r="R94" s="1" t="s">
        <v>903</v>
      </c>
      <c r="S94" s="8">
        <v>191688044</v>
      </c>
      <c r="T94" s="9"/>
      <c r="V94" s="9"/>
      <c r="W94" s="8">
        <f t="shared" si="4"/>
        <v>191688044</v>
      </c>
      <c r="X94" s="8"/>
      <c r="Y94" s="1" t="s">
        <v>896</v>
      </c>
      <c r="AA94" s="6">
        <v>44006</v>
      </c>
      <c r="AB94" s="6">
        <v>44370</v>
      </c>
      <c r="AD94" s="6">
        <v>44370</v>
      </c>
      <c r="AG94" s="1" t="s">
        <v>1108</v>
      </c>
      <c r="AH94" s="19"/>
      <c r="AI94" s="19"/>
      <c r="AJ94" s="1" t="str">
        <f t="shared" ca="1" si="5"/>
        <v>EN EJECUCIÓN</v>
      </c>
      <c r="AK94" s="1"/>
      <c r="AL94" s="1"/>
      <c r="AM94" s="8" t="e">
        <f t="shared" ref="AM94:AM96" si="7">+W94/Z94</f>
        <v>#DIV/0!</v>
      </c>
      <c r="AN94" s="1"/>
    </row>
    <row r="95" spans="1:40" s="5" customFormat="1" ht="227.25" customHeight="1" x14ac:dyDescent="0.25">
      <c r="A95" s="5">
        <v>2020</v>
      </c>
      <c r="B95" s="6">
        <v>43991</v>
      </c>
      <c r="C95" s="1" t="s">
        <v>28</v>
      </c>
      <c r="D95" s="1" t="s">
        <v>667</v>
      </c>
      <c r="E95" s="1" t="s">
        <v>669</v>
      </c>
      <c r="F95" s="7" t="s">
        <v>29</v>
      </c>
      <c r="G95" s="5" t="s">
        <v>30</v>
      </c>
      <c r="H95" s="1" t="s">
        <v>163</v>
      </c>
      <c r="I95" s="1" t="s">
        <v>718</v>
      </c>
      <c r="J95" s="1" t="s">
        <v>230</v>
      </c>
      <c r="K95" s="1"/>
      <c r="L95" s="1"/>
      <c r="M95" s="1"/>
      <c r="N95" s="17">
        <v>79632428</v>
      </c>
      <c r="O95" s="5" t="s">
        <v>299</v>
      </c>
      <c r="P95" s="1" t="s">
        <v>35</v>
      </c>
      <c r="Q95" s="1" t="s">
        <v>736</v>
      </c>
      <c r="R95" s="1" t="s">
        <v>858</v>
      </c>
      <c r="S95" s="8">
        <v>10000000</v>
      </c>
      <c r="T95" s="9"/>
      <c r="V95" s="9"/>
      <c r="W95" s="8">
        <f t="shared" si="4"/>
        <v>10000000</v>
      </c>
      <c r="X95" s="8"/>
      <c r="Y95" s="1">
        <v>120</v>
      </c>
      <c r="Z95" s="5">
        <v>4</v>
      </c>
      <c r="AA95" s="6">
        <v>43993</v>
      </c>
      <c r="AB95" s="6">
        <v>44114</v>
      </c>
      <c r="AD95" s="6">
        <f>+AB95</f>
        <v>44114</v>
      </c>
      <c r="AG95" s="1" t="s">
        <v>57</v>
      </c>
      <c r="AH95" s="21"/>
      <c r="AI95" s="21"/>
      <c r="AJ95" s="1" t="str">
        <f t="shared" ca="1" si="5"/>
        <v>EN EJECUCIÓN</v>
      </c>
      <c r="AK95" s="1"/>
      <c r="AL95" s="1" t="s">
        <v>711</v>
      </c>
      <c r="AM95" s="8">
        <f t="shared" si="7"/>
        <v>2500000</v>
      </c>
      <c r="AN95" s="41" t="s">
        <v>764</v>
      </c>
    </row>
    <row r="96" spans="1:40" s="5" customFormat="1" ht="150" customHeight="1" x14ac:dyDescent="0.25">
      <c r="A96" s="5">
        <v>2020</v>
      </c>
      <c r="B96" s="2">
        <v>43991</v>
      </c>
      <c r="C96" s="1" t="s">
        <v>28</v>
      </c>
      <c r="D96" s="1" t="s">
        <v>668</v>
      </c>
      <c r="E96" s="1" t="s">
        <v>670</v>
      </c>
      <c r="F96" s="7" t="s">
        <v>29</v>
      </c>
      <c r="G96" s="1" t="s">
        <v>30</v>
      </c>
      <c r="H96" s="1" t="s">
        <v>733</v>
      </c>
      <c r="I96" s="1" t="s">
        <v>734</v>
      </c>
      <c r="J96" s="1" t="s">
        <v>334</v>
      </c>
      <c r="K96" s="1"/>
      <c r="L96" s="1"/>
      <c r="M96" s="1"/>
      <c r="N96" s="17">
        <v>1013598298</v>
      </c>
      <c r="O96" s="5" t="s">
        <v>299</v>
      </c>
      <c r="P96" s="1" t="s">
        <v>35</v>
      </c>
      <c r="Q96" s="1" t="s">
        <v>737</v>
      </c>
      <c r="R96" s="1" t="s">
        <v>857</v>
      </c>
      <c r="S96" s="8">
        <v>10000000</v>
      </c>
      <c r="T96" s="9"/>
      <c r="V96" s="9"/>
      <c r="W96" s="8">
        <f t="shared" si="4"/>
        <v>10000000</v>
      </c>
      <c r="X96" s="8"/>
      <c r="Y96" s="1">
        <v>120</v>
      </c>
      <c r="Z96" s="5">
        <v>4</v>
      </c>
      <c r="AA96" s="2">
        <v>43994</v>
      </c>
      <c r="AB96" s="2">
        <v>44115</v>
      </c>
      <c r="AC96" s="1"/>
      <c r="AD96" s="2">
        <v>44115</v>
      </c>
      <c r="AE96" s="1"/>
      <c r="AF96" s="1"/>
      <c r="AG96" s="1" t="s">
        <v>57</v>
      </c>
      <c r="AH96" s="19"/>
      <c r="AI96" s="19"/>
      <c r="AJ96" s="1" t="str">
        <f t="shared" ca="1" si="5"/>
        <v>EN EJECUCIÓN</v>
      </c>
      <c r="AK96" s="1"/>
      <c r="AL96" s="1" t="s">
        <v>744</v>
      </c>
      <c r="AM96" s="8">
        <f t="shared" si="7"/>
        <v>2500000</v>
      </c>
      <c r="AN96" s="1" t="s">
        <v>768</v>
      </c>
    </row>
    <row r="97" spans="1:40" s="5" customFormat="1" ht="150" customHeight="1" x14ac:dyDescent="0.25">
      <c r="A97" s="5">
        <v>2020</v>
      </c>
      <c r="B97" s="2">
        <v>43985</v>
      </c>
      <c r="C97" s="1" t="s">
        <v>28</v>
      </c>
      <c r="D97" s="1" t="s">
        <v>672</v>
      </c>
      <c r="E97" s="1" t="s">
        <v>671</v>
      </c>
      <c r="F97" s="7" t="s">
        <v>29</v>
      </c>
      <c r="G97" s="1" t="s">
        <v>30</v>
      </c>
      <c r="H97" s="59" t="s">
        <v>678</v>
      </c>
      <c r="I97" s="1" t="s">
        <v>515</v>
      </c>
      <c r="J97" s="1" t="s">
        <v>673</v>
      </c>
      <c r="K97" s="1"/>
      <c r="L97" s="1"/>
      <c r="M97" s="1"/>
      <c r="N97" s="17">
        <v>1015419501</v>
      </c>
      <c r="O97" s="1" t="s">
        <v>537</v>
      </c>
      <c r="P97" s="1" t="s">
        <v>35</v>
      </c>
      <c r="Q97" s="1" t="s">
        <v>679</v>
      </c>
      <c r="R97" s="1" t="s">
        <v>766</v>
      </c>
      <c r="S97" s="8">
        <v>7500000</v>
      </c>
      <c r="T97" s="9"/>
      <c r="U97" s="5">
        <v>1</v>
      </c>
      <c r="V97" s="9">
        <v>2500000</v>
      </c>
      <c r="W97" s="8">
        <f t="shared" si="4"/>
        <v>10000000</v>
      </c>
      <c r="X97" s="8"/>
      <c r="Y97" s="1">
        <v>90</v>
      </c>
      <c r="Z97" s="1">
        <v>3</v>
      </c>
      <c r="AA97" s="2">
        <v>43987</v>
      </c>
      <c r="AB97" s="2">
        <v>44078</v>
      </c>
      <c r="AC97" s="1"/>
      <c r="AD97" s="2">
        <v>44108</v>
      </c>
      <c r="AE97" s="1"/>
      <c r="AF97" s="1" t="s">
        <v>1052</v>
      </c>
      <c r="AG97" s="1" t="s">
        <v>684</v>
      </c>
      <c r="AH97" s="19"/>
      <c r="AI97" s="19"/>
      <c r="AJ97" s="1" t="str">
        <f t="shared" ca="1" si="5"/>
        <v>EN EJECUCIÓN</v>
      </c>
      <c r="AK97" s="1"/>
      <c r="AL97" s="1" t="s">
        <v>680</v>
      </c>
      <c r="AM97" s="8">
        <f>+W97/4</f>
        <v>2500000</v>
      </c>
      <c r="AN97" s="1" t="s">
        <v>681</v>
      </c>
    </row>
    <row r="98" spans="1:40" s="5" customFormat="1" ht="347.25" customHeight="1" x14ac:dyDescent="0.25">
      <c r="A98" s="5">
        <v>2020</v>
      </c>
      <c r="B98" s="2">
        <v>43986</v>
      </c>
      <c r="C98" s="1" t="s">
        <v>28</v>
      </c>
      <c r="D98" s="1" t="s">
        <v>674</v>
      </c>
      <c r="E98" s="1" t="s">
        <v>675</v>
      </c>
      <c r="F98" s="7" t="s">
        <v>29</v>
      </c>
      <c r="G98" s="1" t="s">
        <v>30</v>
      </c>
      <c r="H98" s="4" t="s">
        <v>735</v>
      </c>
      <c r="I98" s="1" t="s">
        <v>722</v>
      </c>
      <c r="J98" s="1" t="s">
        <v>808</v>
      </c>
      <c r="K98" s="1"/>
      <c r="L98" s="1"/>
      <c r="M98" s="1"/>
      <c r="N98" s="12">
        <v>1032656045</v>
      </c>
      <c r="O98" s="1" t="s">
        <v>537</v>
      </c>
      <c r="P98" s="1" t="s">
        <v>31</v>
      </c>
      <c r="Q98" s="1" t="s">
        <v>666</v>
      </c>
      <c r="R98" s="1" t="s">
        <v>810</v>
      </c>
      <c r="S98" s="8">
        <v>7500000</v>
      </c>
      <c r="T98" s="9"/>
      <c r="U98" s="5">
        <v>1</v>
      </c>
      <c r="V98" s="9">
        <v>2500000</v>
      </c>
      <c r="W98" s="8">
        <f t="shared" si="4"/>
        <v>10000000</v>
      </c>
      <c r="X98" s="8"/>
      <c r="Y98" s="1">
        <v>90</v>
      </c>
      <c r="Z98" s="1">
        <v>3</v>
      </c>
      <c r="AA98" s="2">
        <v>43992</v>
      </c>
      <c r="AB98" s="2">
        <v>44083</v>
      </c>
      <c r="AC98" s="1"/>
      <c r="AD98" s="2">
        <v>44113</v>
      </c>
      <c r="AE98" s="1"/>
      <c r="AF98" s="1" t="s">
        <v>1052</v>
      </c>
      <c r="AG98" s="1" t="s">
        <v>580</v>
      </c>
      <c r="AH98" s="19"/>
      <c r="AI98" s="19"/>
      <c r="AJ98" s="1" t="str">
        <f t="shared" ca="1" si="5"/>
        <v>EN EJECUCIÓN</v>
      </c>
      <c r="AK98" s="1"/>
      <c r="AL98" s="1" t="s">
        <v>738</v>
      </c>
      <c r="AM98" s="8">
        <f>+W98/4</f>
        <v>2500000</v>
      </c>
      <c r="AN98" s="1" t="s">
        <v>739</v>
      </c>
    </row>
    <row r="99" spans="1:40" s="5" customFormat="1" ht="150" customHeight="1" x14ac:dyDescent="0.25">
      <c r="A99" s="5">
        <v>2020</v>
      </c>
      <c r="B99" s="2">
        <v>43986</v>
      </c>
      <c r="C99" s="1" t="s">
        <v>28</v>
      </c>
      <c r="D99" s="1" t="s">
        <v>676</v>
      </c>
      <c r="E99" s="1" t="s">
        <v>677</v>
      </c>
      <c r="F99" s="7" t="s">
        <v>29</v>
      </c>
      <c r="G99" s="1" t="s">
        <v>30</v>
      </c>
      <c r="H99" s="59" t="s">
        <v>682</v>
      </c>
      <c r="I99" s="1" t="s">
        <v>513</v>
      </c>
      <c r="J99" s="1" t="s">
        <v>684</v>
      </c>
      <c r="K99" s="1"/>
      <c r="L99" s="1"/>
      <c r="M99" s="1"/>
      <c r="N99" s="17">
        <v>1019006008</v>
      </c>
      <c r="O99" s="1" t="s">
        <v>537</v>
      </c>
      <c r="P99" s="1" t="s">
        <v>35</v>
      </c>
      <c r="Q99" s="1" t="s">
        <v>683</v>
      </c>
      <c r="R99" s="1" t="s">
        <v>774</v>
      </c>
      <c r="S99" s="8">
        <v>22500000</v>
      </c>
      <c r="T99" s="9"/>
      <c r="U99" s="5">
        <v>1</v>
      </c>
      <c r="V99" s="9">
        <v>7500000</v>
      </c>
      <c r="W99" s="8">
        <f t="shared" si="4"/>
        <v>30000000</v>
      </c>
      <c r="X99" s="8"/>
      <c r="Y99" s="1">
        <v>90</v>
      </c>
      <c r="Z99" s="1">
        <v>3</v>
      </c>
      <c r="AA99" s="2">
        <v>43990</v>
      </c>
      <c r="AB99" s="2">
        <v>44081</v>
      </c>
      <c r="AC99" s="1"/>
      <c r="AD99" s="2">
        <v>44111</v>
      </c>
      <c r="AE99" s="1"/>
      <c r="AF99" s="1" t="s">
        <v>1052</v>
      </c>
      <c r="AG99" s="1" t="s">
        <v>861</v>
      </c>
      <c r="AH99" s="19"/>
      <c r="AI99" s="19"/>
      <c r="AJ99" s="1" t="str">
        <f t="shared" ca="1" si="5"/>
        <v>EN EJECUCIÓN</v>
      </c>
      <c r="AK99" s="1"/>
      <c r="AL99" s="1" t="s">
        <v>685</v>
      </c>
      <c r="AM99" s="8">
        <f>+W99/4</f>
        <v>7500000</v>
      </c>
      <c r="AN99" s="1" t="s">
        <v>686</v>
      </c>
    </row>
    <row r="100" spans="1:40" s="5" customFormat="1" ht="150" customHeight="1" x14ac:dyDescent="0.25">
      <c r="A100" s="5">
        <v>2020</v>
      </c>
      <c r="B100" s="2">
        <v>43987</v>
      </c>
      <c r="C100" s="1" t="s">
        <v>28</v>
      </c>
      <c r="D100" s="1" t="s">
        <v>691</v>
      </c>
      <c r="E100" s="1" t="s">
        <v>692</v>
      </c>
      <c r="F100" s="7" t="s">
        <v>29</v>
      </c>
      <c r="G100" s="1" t="s">
        <v>30</v>
      </c>
      <c r="H100" s="1" t="s">
        <v>741</v>
      </c>
      <c r="I100" s="1" t="s">
        <v>718</v>
      </c>
      <c r="J100" s="1" t="s">
        <v>742</v>
      </c>
      <c r="K100" s="1"/>
      <c r="L100" s="1"/>
      <c r="M100" s="1"/>
      <c r="N100" s="12">
        <v>19271225</v>
      </c>
      <c r="O100" s="1" t="s">
        <v>537</v>
      </c>
      <c r="P100" s="1" t="s">
        <v>31</v>
      </c>
      <c r="Q100" s="1" t="s">
        <v>740</v>
      </c>
      <c r="R100" s="1" t="s">
        <v>811</v>
      </c>
      <c r="S100" s="8">
        <v>7500000</v>
      </c>
      <c r="T100" s="9"/>
      <c r="U100" s="5">
        <v>1</v>
      </c>
      <c r="V100" s="9">
        <v>2500000</v>
      </c>
      <c r="W100" s="8">
        <f t="shared" si="4"/>
        <v>10000000</v>
      </c>
      <c r="X100" s="8"/>
      <c r="Y100" s="1">
        <v>90</v>
      </c>
      <c r="Z100" s="1">
        <v>3</v>
      </c>
      <c r="AA100" s="2">
        <v>43992</v>
      </c>
      <c r="AB100" s="2">
        <v>44083</v>
      </c>
      <c r="AC100" s="1"/>
      <c r="AD100" s="2">
        <v>44113</v>
      </c>
      <c r="AE100" s="1"/>
      <c r="AF100" s="1" t="s">
        <v>1052</v>
      </c>
      <c r="AG100" s="1" t="s">
        <v>580</v>
      </c>
      <c r="AH100" s="19"/>
      <c r="AI100" s="19"/>
      <c r="AJ100" s="1" t="str">
        <f t="shared" ca="1" si="5"/>
        <v>EN EJECUCIÓN</v>
      </c>
      <c r="AK100" s="1"/>
      <c r="AL100" s="1" t="s">
        <v>738</v>
      </c>
      <c r="AM100" s="8">
        <f>+W100/4</f>
        <v>2500000</v>
      </c>
      <c r="AN100" s="1" t="s">
        <v>739</v>
      </c>
    </row>
    <row r="101" spans="1:40" s="5" customFormat="1" ht="150" customHeight="1" x14ac:dyDescent="0.25">
      <c r="A101" s="5">
        <v>2020</v>
      </c>
      <c r="B101" s="2">
        <v>43987</v>
      </c>
      <c r="C101" s="1" t="s">
        <v>28</v>
      </c>
      <c r="D101" s="1" t="s">
        <v>693</v>
      </c>
      <c r="E101" s="1" t="s">
        <v>694</v>
      </c>
      <c r="F101" s="7" t="s">
        <v>29</v>
      </c>
      <c r="G101" s="1" t="s">
        <v>30</v>
      </c>
      <c r="H101" s="1" t="s">
        <v>721</v>
      </c>
      <c r="I101" s="1" t="s">
        <v>722</v>
      </c>
      <c r="J101" s="1" t="s">
        <v>187</v>
      </c>
      <c r="K101" s="1"/>
      <c r="L101" s="1"/>
      <c r="M101" s="1"/>
      <c r="N101" s="12">
        <v>1022950747</v>
      </c>
      <c r="O101" s="1" t="s">
        <v>537</v>
      </c>
      <c r="P101" s="1" t="s">
        <v>35</v>
      </c>
      <c r="Q101" s="1" t="s">
        <v>743</v>
      </c>
      <c r="R101" s="1" t="s">
        <v>812</v>
      </c>
      <c r="S101" s="8">
        <v>10000000</v>
      </c>
      <c r="T101" s="9"/>
      <c r="V101" s="9"/>
      <c r="W101" s="8">
        <f t="shared" si="4"/>
        <v>10000000</v>
      </c>
      <c r="X101" s="8"/>
      <c r="Y101" s="1">
        <v>120</v>
      </c>
      <c r="Z101" s="1">
        <v>4</v>
      </c>
      <c r="AA101" s="2">
        <v>43992</v>
      </c>
      <c r="AB101" s="2">
        <v>44113</v>
      </c>
      <c r="AC101" s="1"/>
      <c r="AD101" s="2">
        <v>44113</v>
      </c>
      <c r="AE101" s="1"/>
      <c r="AF101" s="1"/>
      <c r="AG101" s="1" t="s">
        <v>57</v>
      </c>
      <c r="AH101" s="19"/>
      <c r="AI101" s="19"/>
      <c r="AJ101" s="1" t="str">
        <f t="shared" ca="1" si="5"/>
        <v>EN EJECUCIÓN</v>
      </c>
      <c r="AK101" s="1"/>
      <c r="AL101" s="1" t="s">
        <v>744</v>
      </c>
      <c r="AM101" s="8">
        <f t="shared" ref="AM101:AM122" si="8">+W101/Z101</f>
        <v>2500000</v>
      </c>
      <c r="AN101" s="1" t="s">
        <v>745</v>
      </c>
    </row>
    <row r="102" spans="1:40" s="5" customFormat="1" ht="150" customHeight="1" x14ac:dyDescent="0.25">
      <c r="A102" s="5">
        <v>2020</v>
      </c>
      <c r="B102" s="2">
        <v>43987</v>
      </c>
      <c r="C102" s="1" t="s">
        <v>28</v>
      </c>
      <c r="D102" s="1" t="s">
        <v>695</v>
      </c>
      <c r="E102" s="1" t="s">
        <v>696</v>
      </c>
      <c r="F102" s="7" t="s">
        <v>29</v>
      </c>
      <c r="G102" s="1" t="s">
        <v>30</v>
      </c>
      <c r="H102" s="1" t="s">
        <v>721</v>
      </c>
      <c r="I102" s="1" t="s">
        <v>722</v>
      </c>
      <c r="J102" s="1" t="s">
        <v>212</v>
      </c>
      <c r="K102" s="1"/>
      <c r="L102" s="1"/>
      <c r="M102" s="1"/>
      <c r="N102" s="12">
        <v>80452262</v>
      </c>
      <c r="O102" s="1" t="s">
        <v>537</v>
      </c>
      <c r="P102" s="1" t="s">
        <v>35</v>
      </c>
      <c r="Q102" s="1" t="s">
        <v>746</v>
      </c>
      <c r="R102" s="1" t="s">
        <v>769</v>
      </c>
      <c r="S102" s="8">
        <v>10000000</v>
      </c>
      <c r="T102" s="9"/>
      <c r="V102" s="9"/>
      <c r="W102" s="8">
        <f t="shared" si="4"/>
        <v>10000000</v>
      </c>
      <c r="X102" s="8"/>
      <c r="Y102" s="1">
        <v>120</v>
      </c>
      <c r="Z102" s="1">
        <v>4</v>
      </c>
      <c r="AA102" s="2">
        <v>43987</v>
      </c>
      <c r="AB102" s="2">
        <v>44108</v>
      </c>
      <c r="AC102" s="1"/>
      <c r="AD102" s="2">
        <v>44108</v>
      </c>
      <c r="AE102" s="1"/>
      <c r="AF102" s="1"/>
      <c r="AG102" s="1" t="s">
        <v>57</v>
      </c>
      <c r="AH102" s="19"/>
      <c r="AI102" s="19"/>
      <c r="AJ102" s="1" t="str">
        <f t="shared" ca="1" si="5"/>
        <v>EN EJECUCIÓN</v>
      </c>
      <c r="AK102" s="1"/>
      <c r="AL102" s="1" t="s">
        <v>744</v>
      </c>
      <c r="AM102" s="8">
        <f t="shared" si="8"/>
        <v>2500000</v>
      </c>
      <c r="AN102" s="1" t="s">
        <v>745</v>
      </c>
    </row>
    <row r="103" spans="1:40" s="5" customFormat="1" ht="150" customHeight="1" x14ac:dyDescent="0.25">
      <c r="A103" s="5">
        <v>2020</v>
      </c>
      <c r="B103" s="2">
        <v>43987</v>
      </c>
      <c r="C103" s="1" t="s">
        <v>28</v>
      </c>
      <c r="D103" s="1" t="s">
        <v>697</v>
      </c>
      <c r="E103" s="1" t="s">
        <v>698</v>
      </c>
      <c r="F103" s="7" t="s">
        <v>29</v>
      </c>
      <c r="G103" s="1" t="s">
        <v>30</v>
      </c>
      <c r="H103" s="1" t="s">
        <v>721</v>
      </c>
      <c r="I103" s="1" t="s">
        <v>722</v>
      </c>
      <c r="J103" s="1" t="s">
        <v>206</v>
      </c>
      <c r="K103" s="1"/>
      <c r="L103" s="1"/>
      <c r="M103" s="1"/>
      <c r="N103" s="12">
        <v>79519512</v>
      </c>
      <c r="O103" s="1" t="s">
        <v>537</v>
      </c>
      <c r="P103" s="1" t="s">
        <v>35</v>
      </c>
      <c r="Q103" s="1" t="s">
        <v>747</v>
      </c>
      <c r="R103" s="1" t="s">
        <v>770</v>
      </c>
      <c r="S103" s="8">
        <v>10000000</v>
      </c>
      <c r="T103" s="9"/>
      <c r="V103" s="9"/>
      <c r="W103" s="8">
        <f t="shared" si="4"/>
        <v>10000000</v>
      </c>
      <c r="X103" s="8"/>
      <c r="Y103" s="1">
        <v>120</v>
      </c>
      <c r="Z103" s="1">
        <v>4</v>
      </c>
      <c r="AA103" s="2">
        <v>43987</v>
      </c>
      <c r="AB103" s="2">
        <v>44108</v>
      </c>
      <c r="AC103" s="1"/>
      <c r="AD103" s="2">
        <v>44108</v>
      </c>
      <c r="AE103" s="1"/>
      <c r="AF103" s="1"/>
      <c r="AG103" s="1" t="s">
        <v>57</v>
      </c>
      <c r="AH103" s="19"/>
      <c r="AI103" s="19"/>
      <c r="AJ103" s="1" t="str">
        <f t="shared" ca="1" si="5"/>
        <v>EN EJECUCIÓN</v>
      </c>
      <c r="AK103" s="1"/>
      <c r="AL103" s="1" t="s">
        <v>744</v>
      </c>
      <c r="AM103" s="8">
        <f t="shared" si="8"/>
        <v>2500000</v>
      </c>
      <c r="AN103" s="1" t="s">
        <v>745</v>
      </c>
    </row>
    <row r="104" spans="1:40" s="5" customFormat="1" ht="150" customHeight="1" x14ac:dyDescent="0.25">
      <c r="A104" s="5">
        <v>2020</v>
      </c>
      <c r="B104" s="2">
        <v>43987</v>
      </c>
      <c r="C104" s="1" t="s">
        <v>28</v>
      </c>
      <c r="D104" s="1" t="s">
        <v>699</v>
      </c>
      <c r="E104" s="1" t="s">
        <v>700</v>
      </c>
      <c r="F104" s="7" t="s">
        <v>29</v>
      </c>
      <c r="G104" s="1" t="s">
        <v>30</v>
      </c>
      <c r="H104" s="1" t="s">
        <v>721</v>
      </c>
      <c r="I104" s="1" t="s">
        <v>722</v>
      </c>
      <c r="J104" s="1" t="s">
        <v>194</v>
      </c>
      <c r="K104" s="1"/>
      <c r="L104" s="1"/>
      <c r="M104" s="1"/>
      <c r="N104" s="12">
        <v>1022938049</v>
      </c>
      <c r="O104" s="1" t="s">
        <v>537</v>
      </c>
      <c r="P104" s="1" t="s">
        <v>35</v>
      </c>
      <c r="Q104" s="1" t="s">
        <v>748</v>
      </c>
      <c r="R104" s="1" t="s">
        <v>813</v>
      </c>
      <c r="S104" s="8">
        <v>10000000</v>
      </c>
      <c r="T104" s="9"/>
      <c r="V104" s="9"/>
      <c r="W104" s="8">
        <f t="shared" si="4"/>
        <v>10000000</v>
      </c>
      <c r="X104" s="8"/>
      <c r="Y104" s="1">
        <v>120</v>
      </c>
      <c r="Z104" s="1">
        <v>4</v>
      </c>
      <c r="AA104" s="2">
        <v>43992</v>
      </c>
      <c r="AB104" s="2">
        <v>44113</v>
      </c>
      <c r="AC104" s="1"/>
      <c r="AD104" s="2">
        <v>44113</v>
      </c>
      <c r="AE104" s="1"/>
      <c r="AF104" s="1"/>
      <c r="AG104" s="1" t="s">
        <v>57</v>
      </c>
      <c r="AH104" s="19"/>
      <c r="AI104" s="19"/>
      <c r="AJ104" s="1" t="str">
        <f t="shared" ca="1" si="5"/>
        <v>EN EJECUCIÓN</v>
      </c>
      <c r="AK104" s="1"/>
      <c r="AL104" s="1" t="s">
        <v>744</v>
      </c>
      <c r="AM104" s="8">
        <f t="shared" si="8"/>
        <v>2500000</v>
      </c>
      <c r="AN104" s="1" t="s">
        <v>745</v>
      </c>
    </row>
    <row r="105" spans="1:40" s="5" customFormat="1" ht="150" customHeight="1" x14ac:dyDescent="0.25">
      <c r="A105" s="5">
        <v>2020</v>
      </c>
      <c r="B105" s="2">
        <v>43987</v>
      </c>
      <c r="C105" s="1" t="s">
        <v>28</v>
      </c>
      <c r="D105" s="1" t="s">
        <v>701</v>
      </c>
      <c r="E105" s="1" t="s">
        <v>702</v>
      </c>
      <c r="F105" s="7" t="s">
        <v>29</v>
      </c>
      <c r="G105" s="1" t="s">
        <v>30</v>
      </c>
      <c r="H105" s="1" t="s">
        <v>163</v>
      </c>
      <c r="I105" s="1" t="s">
        <v>718</v>
      </c>
      <c r="J105" s="1" t="s">
        <v>184</v>
      </c>
      <c r="K105" s="1"/>
      <c r="L105" s="1"/>
      <c r="M105" s="1"/>
      <c r="N105" s="12">
        <v>79819241</v>
      </c>
      <c r="O105" s="1" t="s">
        <v>537</v>
      </c>
      <c r="P105" s="1" t="s">
        <v>35</v>
      </c>
      <c r="Q105" s="1" t="s">
        <v>710</v>
      </c>
      <c r="R105" s="1" t="s">
        <v>772</v>
      </c>
      <c r="S105" s="8">
        <v>10000000</v>
      </c>
      <c r="T105" s="9"/>
      <c r="V105" s="9"/>
      <c r="W105" s="8">
        <f t="shared" si="4"/>
        <v>10000000</v>
      </c>
      <c r="X105" s="8"/>
      <c r="Y105" s="1">
        <v>120</v>
      </c>
      <c r="Z105" s="1">
        <v>4</v>
      </c>
      <c r="AA105" s="2">
        <v>43987</v>
      </c>
      <c r="AB105" s="2">
        <v>44108</v>
      </c>
      <c r="AC105" s="1"/>
      <c r="AD105" s="2">
        <v>44108</v>
      </c>
      <c r="AE105" s="1"/>
      <c r="AF105" s="1"/>
      <c r="AG105" s="1" t="s">
        <v>57</v>
      </c>
      <c r="AH105" s="19"/>
      <c r="AI105" s="19"/>
      <c r="AJ105" s="1" t="str">
        <f t="shared" ca="1" si="5"/>
        <v>EN EJECUCIÓN</v>
      </c>
      <c r="AK105" s="1"/>
      <c r="AL105" s="1" t="s">
        <v>711</v>
      </c>
      <c r="AM105" s="8">
        <f t="shared" si="8"/>
        <v>2500000</v>
      </c>
      <c r="AN105" s="41" t="s">
        <v>764</v>
      </c>
    </row>
    <row r="106" spans="1:40" s="5" customFormat="1" ht="150" customHeight="1" x14ac:dyDescent="0.25">
      <c r="A106" s="5">
        <v>2020</v>
      </c>
      <c r="B106" s="2">
        <v>43995</v>
      </c>
      <c r="C106" s="1" t="s">
        <v>28</v>
      </c>
      <c r="D106" s="1" t="s">
        <v>703</v>
      </c>
      <c r="E106" s="1" t="s">
        <v>704</v>
      </c>
      <c r="F106" s="7" t="s">
        <v>29</v>
      </c>
      <c r="G106" s="1" t="s">
        <v>30</v>
      </c>
      <c r="H106" s="4" t="s">
        <v>163</v>
      </c>
      <c r="I106" s="1" t="s">
        <v>718</v>
      </c>
      <c r="J106" s="1" t="s">
        <v>165</v>
      </c>
      <c r="K106" s="1"/>
      <c r="L106" s="1"/>
      <c r="M106" s="1"/>
      <c r="N106" s="12">
        <v>1032656348</v>
      </c>
      <c r="O106" s="1" t="s">
        <v>537</v>
      </c>
      <c r="P106" s="1" t="s">
        <v>35</v>
      </c>
      <c r="Q106" s="1" t="s">
        <v>749</v>
      </c>
      <c r="R106" s="1" t="s">
        <v>885</v>
      </c>
      <c r="S106" s="8">
        <v>10000000</v>
      </c>
      <c r="T106" s="9"/>
      <c r="V106" s="9"/>
      <c r="W106" s="8">
        <f t="shared" si="4"/>
        <v>10000000</v>
      </c>
      <c r="X106" s="8"/>
      <c r="Y106" s="1">
        <v>120</v>
      </c>
      <c r="Z106" s="1">
        <v>4</v>
      </c>
      <c r="AA106" s="2">
        <v>44001</v>
      </c>
      <c r="AB106" s="2">
        <v>44122</v>
      </c>
      <c r="AC106" s="1"/>
      <c r="AD106" s="2">
        <v>44122</v>
      </c>
      <c r="AE106" s="1"/>
      <c r="AF106" s="1"/>
      <c r="AG106" s="1" t="s">
        <v>57</v>
      </c>
      <c r="AH106" s="19"/>
      <c r="AI106" s="19"/>
      <c r="AJ106" s="1" t="str">
        <f t="shared" ca="1" si="5"/>
        <v>EN EJECUCIÓN</v>
      </c>
      <c r="AK106" s="1"/>
      <c r="AL106" s="1" t="s">
        <v>711</v>
      </c>
      <c r="AM106" s="8">
        <f t="shared" si="8"/>
        <v>2500000</v>
      </c>
      <c r="AN106" s="41" t="s">
        <v>764</v>
      </c>
    </row>
    <row r="107" spans="1:40" s="5" customFormat="1" ht="150" customHeight="1" x14ac:dyDescent="0.25">
      <c r="A107" s="5">
        <v>2020</v>
      </c>
      <c r="B107" s="2">
        <v>43987</v>
      </c>
      <c r="C107" s="1" t="s">
        <v>28</v>
      </c>
      <c r="D107" s="1" t="s">
        <v>706</v>
      </c>
      <c r="E107" s="1" t="s">
        <v>707</v>
      </c>
      <c r="F107" s="7" t="s">
        <v>29</v>
      </c>
      <c r="G107" s="1" t="s">
        <v>30</v>
      </c>
      <c r="H107" s="41" t="s">
        <v>163</v>
      </c>
      <c r="I107" s="1" t="s">
        <v>718</v>
      </c>
      <c r="J107" s="1" t="s">
        <v>176</v>
      </c>
      <c r="K107" s="1"/>
      <c r="L107" s="1"/>
      <c r="M107" s="1"/>
      <c r="N107" s="12">
        <v>79632409</v>
      </c>
      <c r="O107" s="1" t="s">
        <v>537</v>
      </c>
      <c r="P107" s="1" t="s">
        <v>35</v>
      </c>
      <c r="Q107" s="1" t="s">
        <v>761</v>
      </c>
      <c r="R107" s="1" t="s">
        <v>771</v>
      </c>
      <c r="S107" s="8">
        <v>10000000</v>
      </c>
      <c r="T107" s="9"/>
      <c r="V107" s="9"/>
      <c r="W107" s="8">
        <f t="shared" si="4"/>
        <v>10000000</v>
      </c>
      <c r="X107" s="8"/>
      <c r="Y107" s="1">
        <v>120</v>
      </c>
      <c r="Z107" s="1">
        <v>4</v>
      </c>
      <c r="AA107" s="2">
        <v>43987</v>
      </c>
      <c r="AB107" s="2">
        <v>44108</v>
      </c>
      <c r="AC107" s="1"/>
      <c r="AD107" s="2">
        <v>44108</v>
      </c>
      <c r="AE107" s="1"/>
      <c r="AF107" s="1"/>
      <c r="AG107" s="1" t="s">
        <v>57</v>
      </c>
      <c r="AH107" s="19"/>
      <c r="AI107" s="19"/>
      <c r="AJ107" s="1" t="str">
        <f t="shared" ca="1" si="5"/>
        <v>EN EJECUCIÓN</v>
      </c>
      <c r="AK107" s="1"/>
      <c r="AL107" s="1" t="s">
        <v>711</v>
      </c>
      <c r="AM107" s="8">
        <f t="shared" si="8"/>
        <v>2500000</v>
      </c>
      <c r="AN107" s="41" t="s">
        <v>764</v>
      </c>
    </row>
    <row r="108" spans="1:40" s="5" customFormat="1" ht="150" customHeight="1" x14ac:dyDescent="0.25">
      <c r="A108" s="5">
        <v>2020</v>
      </c>
      <c r="B108" s="2">
        <v>43987</v>
      </c>
      <c r="C108" s="1" t="s">
        <v>28</v>
      </c>
      <c r="D108" s="1" t="s">
        <v>708</v>
      </c>
      <c r="E108" s="1" t="s">
        <v>715</v>
      </c>
      <c r="F108" s="7" t="s">
        <v>29</v>
      </c>
      <c r="G108" s="1" t="s">
        <v>30</v>
      </c>
      <c r="H108" s="4" t="s">
        <v>759</v>
      </c>
      <c r="I108" s="1" t="s">
        <v>722</v>
      </c>
      <c r="J108" s="1" t="s">
        <v>218</v>
      </c>
      <c r="K108" s="1"/>
      <c r="L108" s="1"/>
      <c r="M108" s="1"/>
      <c r="N108" s="12">
        <v>80779602</v>
      </c>
      <c r="O108" s="1" t="s">
        <v>537</v>
      </c>
      <c r="P108" s="1" t="s">
        <v>35</v>
      </c>
      <c r="Q108" s="1" t="s">
        <v>760</v>
      </c>
      <c r="R108" s="1" t="s">
        <v>773</v>
      </c>
      <c r="S108" s="8">
        <v>10000000</v>
      </c>
      <c r="T108" s="9"/>
      <c r="V108" s="9"/>
      <c r="W108" s="8">
        <f t="shared" si="4"/>
        <v>10000000</v>
      </c>
      <c r="X108" s="8"/>
      <c r="Y108" s="1">
        <v>120</v>
      </c>
      <c r="Z108" s="1">
        <v>4</v>
      </c>
      <c r="AA108" s="2">
        <v>43987</v>
      </c>
      <c r="AB108" s="2">
        <v>44108</v>
      </c>
      <c r="AC108" s="1"/>
      <c r="AD108" s="2">
        <v>44108</v>
      </c>
      <c r="AE108" s="1"/>
      <c r="AF108" s="1"/>
      <c r="AG108" s="1" t="s">
        <v>57</v>
      </c>
      <c r="AH108" s="19"/>
      <c r="AI108" s="19"/>
      <c r="AJ108" s="1" t="str">
        <f t="shared" ca="1" si="5"/>
        <v>EN EJECUCIÓN</v>
      </c>
      <c r="AK108" s="1"/>
      <c r="AL108" s="1" t="s">
        <v>744</v>
      </c>
      <c r="AM108" s="8">
        <f t="shared" si="8"/>
        <v>2500000</v>
      </c>
      <c r="AN108" s="1" t="s">
        <v>745</v>
      </c>
    </row>
    <row r="109" spans="1:40" s="5" customFormat="1" ht="150" customHeight="1" x14ac:dyDescent="0.25">
      <c r="A109" s="5">
        <v>2020</v>
      </c>
      <c r="B109" s="2">
        <v>43987</v>
      </c>
      <c r="C109" s="1" t="s">
        <v>28</v>
      </c>
      <c r="D109" s="1" t="s">
        <v>712</v>
      </c>
      <c r="E109" s="1" t="s">
        <v>713</v>
      </c>
      <c r="F109" s="7" t="s">
        <v>29</v>
      </c>
      <c r="G109" s="1" t="s">
        <v>30</v>
      </c>
      <c r="H109" s="41" t="s">
        <v>305</v>
      </c>
      <c r="I109" s="1" t="s">
        <v>734</v>
      </c>
      <c r="J109" s="1" t="s">
        <v>378</v>
      </c>
      <c r="K109" s="1"/>
      <c r="L109" s="1"/>
      <c r="M109" s="1"/>
      <c r="N109" s="12">
        <v>80746510</v>
      </c>
      <c r="O109" s="1" t="s">
        <v>537</v>
      </c>
      <c r="P109" s="1" t="s">
        <v>35</v>
      </c>
      <c r="Q109" s="1" t="s">
        <v>750</v>
      </c>
      <c r="R109" s="1" t="s">
        <v>767</v>
      </c>
      <c r="S109" s="8">
        <v>10000000</v>
      </c>
      <c r="T109" s="9"/>
      <c r="V109" s="9"/>
      <c r="W109" s="8">
        <f t="shared" si="4"/>
        <v>10000000</v>
      </c>
      <c r="X109" s="8"/>
      <c r="Y109" s="1">
        <v>120</v>
      </c>
      <c r="Z109" s="1">
        <v>4</v>
      </c>
      <c r="AA109" s="2">
        <v>43988</v>
      </c>
      <c r="AB109" s="2">
        <v>44109</v>
      </c>
      <c r="AC109" s="1"/>
      <c r="AD109" s="2">
        <v>44109</v>
      </c>
      <c r="AE109" s="1"/>
      <c r="AF109" s="1"/>
      <c r="AG109" s="1" t="s">
        <v>57</v>
      </c>
      <c r="AH109" s="19"/>
      <c r="AI109" s="19"/>
      <c r="AJ109" s="1" t="str">
        <f t="shared" ca="1" si="5"/>
        <v>EN EJECUCIÓN</v>
      </c>
      <c r="AK109" s="1"/>
      <c r="AL109" s="1" t="s">
        <v>744</v>
      </c>
      <c r="AM109" s="8">
        <f t="shared" si="8"/>
        <v>2500000</v>
      </c>
      <c r="AN109" s="42" t="s">
        <v>768</v>
      </c>
    </row>
    <row r="110" spans="1:40" s="5" customFormat="1" ht="150" customHeight="1" x14ac:dyDescent="0.25">
      <c r="A110" s="5">
        <v>2020</v>
      </c>
      <c r="B110" s="2"/>
      <c r="C110" s="1" t="s">
        <v>28</v>
      </c>
      <c r="D110" s="1" t="s">
        <v>714</v>
      </c>
      <c r="E110" s="1"/>
      <c r="F110" s="7" t="s">
        <v>571</v>
      </c>
      <c r="G110" s="1" t="s">
        <v>1529</v>
      </c>
      <c r="H110" s="1" t="s">
        <v>751</v>
      </c>
      <c r="I110" s="1" t="s">
        <v>1538</v>
      </c>
      <c r="J110" s="1"/>
      <c r="K110" s="1"/>
      <c r="L110" s="1"/>
      <c r="M110" s="1"/>
      <c r="N110" s="1"/>
      <c r="P110" s="1"/>
      <c r="Q110" s="1"/>
      <c r="R110" s="1"/>
      <c r="S110" s="8"/>
      <c r="T110" s="9"/>
      <c r="V110" s="9"/>
      <c r="W110" s="8">
        <f t="shared" si="4"/>
        <v>0</v>
      </c>
      <c r="X110" s="8"/>
      <c r="Y110" s="1"/>
      <c r="Z110" s="1"/>
      <c r="AA110" s="2"/>
      <c r="AB110" s="2"/>
      <c r="AC110" s="1"/>
      <c r="AD110" s="2"/>
      <c r="AE110" s="1"/>
      <c r="AF110" s="1"/>
      <c r="AG110" s="1"/>
      <c r="AH110" s="19"/>
      <c r="AI110" s="19"/>
      <c r="AJ110" s="1" t="str">
        <f t="shared" ca="1" si="5"/>
        <v>TERMINADO</v>
      </c>
      <c r="AK110" s="1"/>
      <c r="AL110" s="1"/>
      <c r="AM110" s="8" t="e">
        <f t="shared" si="8"/>
        <v>#DIV/0!</v>
      </c>
      <c r="AN110" s="1"/>
    </row>
    <row r="111" spans="1:40" s="5" customFormat="1" ht="150" customHeight="1" x14ac:dyDescent="0.25">
      <c r="A111" s="5">
        <v>2020</v>
      </c>
      <c r="B111" s="2">
        <v>43993</v>
      </c>
      <c r="C111" s="1" t="s">
        <v>28</v>
      </c>
      <c r="D111" s="1" t="s">
        <v>845</v>
      </c>
      <c r="E111" s="1" t="s">
        <v>709</v>
      </c>
      <c r="F111" s="7" t="s">
        <v>29</v>
      </c>
      <c r="G111" s="1" t="s">
        <v>30</v>
      </c>
      <c r="H111" s="41" t="s">
        <v>163</v>
      </c>
      <c r="I111" s="1" t="s">
        <v>718</v>
      </c>
      <c r="J111" s="1" t="s">
        <v>182</v>
      </c>
      <c r="K111" s="1"/>
      <c r="L111" s="1"/>
      <c r="M111" s="1"/>
      <c r="N111" s="12">
        <v>80877733</v>
      </c>
      <c r="O111" s="1" t="s">
        <v>537</v>
      </c>
      <c r="P111" s="1" t="s">
        <v>35</v>
      </c>
      <c r="Q111" s="1" t="s">
        <v>762</v>
      </c>
      <c r="R111" s="1" t="s">
        <v>939</v>
      </c>
      <c r="S111" s="8">
        <v>10000000</v>
      </c>
      <c r="T111" s="9"/>
      <c r="V111" s="9"/>
      <c r="W111" s="8">
        <f t="shared" si="4"/>
        <v>10000000</v>
      </c>
      <c r="X111" s="8"/>
      <c r="Y111" s="1">
        <v>120</v>
      </c>
      <c r="Z111" s="1">
        <v>4</v>
      </c>
      <c r="AA111" s="2">
        <v>44000</v>
      </c>
      <c r="AB111" s="2">
        <v>44121</v>
      </c>
      <c r="AC111" s="1"/>
      <c r="AD111" s="2">
        <v>44121</v>
      </c>
      <c r="AE111" s="1"/>
      <c r="AF111" s="1"/>
      <c r="AG111" s="1" t="s">
        <v>57</v>
      </c>
      <c r="AH111" s="19"/>
      <c r="AI111" s="19"/>
      <c r="AJ111" s="1" t="str">
        <f t="shared" ca="1" si="5"/>
        <v>EN EJECUCIÓN</v>
      </c>
      <c r="AK111" s="1"/>
      <c r="AL111" s="1" t="s">
        <v>744</v>
      </c>
      <c r="AM111" s="8">
        <f t="shared" si="8"/>
        <v>2500000</v>
      </c>
      <c r="AN111" s="41" t="s">
        <v>764</v>
      </c>
    </row>
    <row r="112" spans="1:40" s="5" customFormat="1" ht="150" customHeight="1" x14ac:dyDescent="0.25">
      <c r="A112" s="5">
        <v>2020</v>
      </c>
      <c r="B112" s="2">
        <v>43995</v>
      </c>
      <c r="C112" s="1" t="s">
        <v>28</v>
      </c>
      <c r="D112" s="1" t="s">
        <v>716</v>
      </c>
      <c r="E112" s="1" t="s">
        <v>717</v>
      </c>
      <c r="F112" s="7" t="s">
        <v>29</v>
      </c>
      <c r="G112" s="1" t="s">
        <v>30</v>
      </c>
      <c r="H112" s="1" t="s">
        <v>186</v>
      </c>
      <c r="I112" s="1" t="s">
        <v>722</v>
      </c>
      <c r="J112" s="1" t="s">
        <v>224</v>
      </c>
      <c r="K112" s="1"/>
      <c r="L112" s="1"/>
      <c r="M112" s="1"/>
      <c r="N112" s="12">
        <v>79519630</v>
      </c>
      <c r="O112" s="1" t="s">
        <v>537</v>
      </c>
      <c r="P112" s="1" t="s">
        <v>35</v>
      </c>
      <c r="Q112" s="1" t="s">
        <v>756</v>
      </c>
      <c r="R112" s="1" t="s">
        <v>855</v>
      </c>
      <c r="S112" s="8">
        <v>10000000</v>
      </c>
      <c r="T112" s="9"/>
      <c r="V112" s="9"/>
      <c r="W112" s="8">
        <f t="shared" si="4"/>
        <v>10000000</v>
      </c>
      <c r="X112" s="8"/>
      <c r="Y112" s="1">
        <v>120</v>
      </c>
      <c r="Z112" s="1">
        <v>4</v>
      </c>
      <c r="AA112" s="2">
        <v>43999</v>
      </c>
      <c r="AB112" s="2">
        <v>44120</v>
      </c>
      <c r="AC112" s="1"/>
      <c r="AD112" s="2">
        <v>44120</v>
      </c>
      <c r="AE112" s="1"/>
      <c r="AF112" s="1"/>
      <c r="AG112" s="1" t="s">
        <v>57</v>
      </c>
      <c r="AH112" s="19"/>
      <c r="AI112" s="19"/>
      <c r="AJ112" s="1" t="str">
        <f t="shared" ca="1" si="5"/>
        <v>EN EJECUCIÓN</v>
      </c>
      <c r="AK112" s="1"/>
      <c r="AL112" s="1" t="s">
        <v>744</v>
      </c>
      <c r="AM112" s="8">
        <f t="shared" si="8"/>
        <v>2500000</v>
      </c>
      <c r="AN112" s="1" t="s">
        <v>745</v>
      </c>
    </row>
    <row r="113" spans="1:40" s="5" customFormat="1" ht="150" customHeight="1" x14ac:dyDescent="0.25">
      <c r="A113" s="5">
        <v>2020</v>
      </c>
      <c r="B113" s="2">
        <v>43987</v>
      </c>
      <c r="C113" s="1" t="s">
        <v>28</v>
      </c>
      <c r="D113" s="1" t="s">
        <v>719</v>
      </c>
      <c r="E113" s="1" t="s">
        <v>720</v>
      </c>
      <c r="F113" s="7" t="s">
        <v>29</v>
      </c>
      <c r="G113" s="1" t="s">
        <v>30</v>
      </c>
      <c r="H113" s="41" t="s">
        <v>754</v>
      </c>
      <c r="I113" s="1" t="s">
        <v>722</v>
      </c>
      <c r="J113" s="1" t="s">
        <v>227</v>
      </c>
      <c r="K113" s="1"/>
      <c r="L113" s="1"/>
      <c r="M113" s="1"/>
      <c r="N113" s="12">
        <v>1023017436</v>
      </c>
      <c r="O113" s="1" t="s">
        <v>537</v>
      </c>
      <c r="P113" s="1" t="s">
        <v>35</v>
      </c>
      <c r="Q113" s="1" t="s">
        <v>755</v>
      </c>
      <c r="R113" s="1" t="s">
        <v>859</v>
      </c>
      <c r="S113" s="8">
        <v>10000000</v>
      </c>
      <c r="T113" s="9"/>
      <c r="V113" s="9"/>
      <c r="W113" s="8">
        <f t="shared" si="4"/>
        <v>10000000</v>
      </c>
      <c r="X113" s="8"/>
      <c r="Y113" s="1">
        <v>120</v>
      </c>
      <c r="Z113" s="1">
        <v>4</v>
      </c>
      <c r="AA113" s="2">
        <v>43994</v>
      </c>
      <c r="AB113" s="2">
        <v>44115</v>
      </c>
      <c r="AC113" s="1"/>
      <c r="AD113" s="2">
        <v>44115</v>
      </c>
      <c r="AE113" s="1"/>
      <c r="AF113" s="1"/>
      <c r="AG113" s="1" t="s">
        <v>57</v>
      </c>
      <c r="AH113" s="19"/>
      <c r="AI113" s="19"/>
      <c r="AJ113" s="1" t="str">
        <f t="shared" ca="1" si="5"/>
        <v>EN EJECUCIÓN</v>
      </c>
      <c r="AK113" s="1"/>
      <c r="AL113" s="1" t="s">
        <v>744</v>
      </c>
      <c r="AM113" s="8">
        <f t="shared" si="8"/>
        <v>2500000</v>
      </c>
      <c r="AN113" s="1" t="s">
        <v>745</v>
      </c>
    </row>
    <row r="114" spans="1:40" s="5" customFormat="1" ht="150" customHeight="1" x14ac:dyDescent="0.25">
      <c r="A114" s="5">
        <v>2020</v>
      </c>
      <c r="B114" s="2">
        <v>43992</v>
      </c>
      <c r="C114" s="1" t="s">
        <v>28</v>
      </c>
      <c r="D114" s="1" t="s">
        <v>723</v>
      </c>
      <c r="E114" s="1" t="s">
        <v>724</v>
      </c>
      <c r="F114" s="7" t="s">
        <v>29</v>
      </c>
      <c r="G114" s="1" t="s">
        <v>30</v>
      </c>
      <c r="H114" s="4" t="s">
        <v>163</v>
      </c>
      <c r="I114" s="1" t="s">
        <v>718</v>
      </c>
      <c r="J114" s="1" t="s">
        <v>175</v>
      </c>
      <c r="K114" s="1"/>
      <c r="L114" s="1"/>
      <c r="M114" s="1"/>
      <c r="N114" s="12">
        <v>80747512</v>
      </c>
      <c r="O114" s="1" t="s">
        <v>537</v>
      </c>
      <c r="P114" s="1" t="s">
        <v>35</v>
      </c>
      <c r="Q114" s="1" t="s">
        <v>775</v>
      </c>
      <c r="R114" s="1" t="s">
        <v>860</v>
      </c>
      <c r="S114" s="8">
        <v>10000000</v>
      </c>
      <c r="T114" s="9"/>
      <c r="V114" s="9"/>
      <c r="W114" s="8">
        <f t="shared" si="4"/>
        <v>10000000</v>
      </c>
      <c r="X114" s="8"/>
      <c r="Y114" s="1">
        <v>120</v>
      </c>
      <c r="Z114" s="1">
        <v>4</v>
      </c>
      <c r="AA114" s="2">
        <v>43993</v>
      </c>
      <c r="AB114" s="2">
        <v>44114</v>
      </c>
      <c r="AC114" s="1"/>
      <c r="AD114" s="2">
        <v>44114</v>
      </c>
      <c r="AE114" s="1"/>
      <c r="AF114" s="1"/>
      <c r="AG114" s="1" t="s">
        <v>57</v>
      </c>
      <c r="AH114" s="19"/>
      <c r="AI114" s="19"/>
      <c r="AJ114" s="1" t="str">
        <f t="shared" ca="1" si="5"/>
        <v>EN EJECUCIÓN</v>
      </c>
      <c r="AK114" s="1"/>
      <c r="AL114" s="1" t="s">
        <v>744</v>
      </c>
      <c r="AM114" s="8">
        <f t="shared" si="8"/>
        <v>2500000</v>
      </c>
      <c r="AN114" s="41" t="s">
        <v>764</v>
      </c>
    </row>
    <row r="115" spans="1:40" s="5" customFormat="1" ht="150" customHeight="1" x14ac:dyDescent="0.25">
      <c r="A115" s="5">
        <v>2020</v>
      </c>
      <c r="B115" s="2">
        <v>43992</v>
      </c>
      <c r="C115" s="1" t="s">
        <v>28</v>
      </c>
      <c r="D115" s="1" t="s">
        <v>725</v>
      </c>
      <c r="E115" s="1" t="s">
        <v>726</v>
      </c>
      <c r="F115" s="7" t="s">
        <v>29</v>
      </c>
      <c r="G115" s="1" t="s">
        <v>30</v>
      </c>
      <c r="H115" s="4" t="s">
        <v>754</v>
      </c>
      <c r="I115" s="1" t="s">
        <v>722</v>
      </c>
      <c r="J115" s="28" t="s">
        <v>200</v>
      </c>
      <c r="K115" s="28"/>
      <c r="L115" s="28"/>
      <c r="M115" s="28"/>
      <c r="N115" s="12">
        <v>1032656287</v>
      </c>
      <c r="O115" s="1" t="s">
        <v>537</v>
      </c>
      <c r="P115" s="1" t="s">
        <v>35</v>
      </c>
      <c r="Q115" s="1" t="s">
        <v>831</v>
      </c>
      <c r="R115" s="1" t="s">
        <v>807</v>
      </c>
      <c r="S115" s="8">
        <v>10000000</v>
      </c>
      <c r="T115" s="9"/>
      <c r="V115" s="9"/>
      <c r="W115" s="8">
        <f t="shared" si="4"/>
        <v>10000000</v>
      </c>
      <c r="X115" s="8"/>
      <c r="Y115" s="1">
        <v>120</v>
      </c>
      <c r="Z115" s="1">
        <v>4</v>
      </c>
      <c r="AA115" s="2">
        <v>43993</v>
      </c>
      <c r="AB115" s="2">
        <v>44114</v>
      </c>
      <c r="AC115" s="1"/>
      <c r="AD115" s="2">
        <v>44114</v>
      </c>
      <c r="AE115" s="1"/>
      <c r="AF115" s="1"/>
      <c r="AG115" s="1" t="s">
        <v>57</v>
      </c>
      <c r="AH115" s="19"/>
      <c r="AI115" s="19"/>
      <c r="AJ115" s="1" t="str">
        <f t="shared" ca="1" si="5"/>
        <v>EN EJECUCIÓN</v>
      </c>
      <c r="AK115" s="1"/>
      <c r="AL115" s="1" t="s">
        <v>744</v>
      </c>
      <c r="AM115" s="8">
        <f t="shared" si="8"/>
        <v>2500000</v>
      </c>
      <c r="AN115" s="1" t="s">
        <v>745</v>
      </c>
    </row>
    <row r="116" spans="1:40" s="5" customFormat="1" ht="150" customHeight="1" x14ac:dyDescent="0.25">
      <c r="A116" s="5">
        <v>2020</v>
      </c>
      <c r="B116" s="2">
        <v>43993</v>
      </c>
      <c r="C116" s="1" t="s">
        <v>28</v>
      </c>
      <c r="D116" s="1" t="s">
        <v>727</v>
      </c>
      <c r="E116" s="1" t="s">
        <v>728</v>
      </c>
      <c r="F116" s="7" t="s">
        <v>29</v>
      </c>
      <c r="G116" s="1" t="s">
        <v>30</v>
      </c>
      <c r="H116" s="4" t="s">
        <v>754</v>
      </c>
      <c r="I116" s="1" t="s">
        <v>722</v>
      </c>
      <c r="J116" s="1" t="s">
        <v>197</v>
      </c>
      <c r="K116" s="1"/>
      <c r="L116" s="1"/>
      <c r="M116" s="1"/>
      <c r="N116" s="12">
        <v>174188</v>
      </c>
      <c r="O116" s="1" t="s">
        <v>537</v>
      </c>
      <c r="P116" s="1" t="s">
        <v>35</v>
      </c>
      <c r="Q116" s="1" t="s">
        <v>832</v>
      </c>
      <c r="R116" s="1" t="s">
        <v>839</v>
      </c>
      <c r="S116" s="8">
        <v>10000000</v>
      </c>
      <c r="T116" s="9"/>
      <c r="V116" s="9"/>
      <c r="W116" s="8">
        <f t="shared" si="4"/>
        <v>10000000</v>
      </c>
      <c r="X116" s="8"/>
      <c r="Y116" s="1">
        <v>120</v>
      </c>
      <c r="Z116" s="1">
        <v>4</v>
      </c>
      <c r="AA116" s="2">
        <v>43998</v>
      </c>
      <c r="AB116" s="2">
        <v>44119</v>
      </c>
      <c r="AC116" s="1"/>
      <c r="AD116" s="2">
        <v>44119</v>
      </c>
      <c r="AE116" s="1"/>
      <c r="AF116" s="1"/>
      <c r="AG116" s="1" t="s">
        <v>57</v>
      </c>
      <c r="AH116" s="19"/>
      <c r="AI116" s="19"/>
      <c r="AJ116" s="1" t="str">
        <f t="shared" ca="1" si="5"/>
        <v>EN EJECUCIÓN</v>
      </c>
      <c r="AK116" s="1"/>
      <c r="AL116" s="1" t="s">
        <v>744</v>
      </c>
      <c r="AM116" s="8">
        <f t="shared" si="8"/>
        <v>2500000</v>
      </c>
      <c r="AN116" s="1" t="s">
        <v>745</v>
      </c>
    </row>
    <row r="117" spans="1:40" s="5" customFormat="1" ht="150" customHeight="1" x14ac:dyDescent="0.25">
      <c r="A117" s="5">
        <v>2020</v>
      </c>
      <c r="B117" s="2">
        <v>43991</v>
      </c>
      <c r="C117" s="1" t="s">
        <v>28</v>
      </c>
      <c r="D117" s="1" t="s">
        <v>729</v>
      </c>
      <c r="E117" s="1" t="s">
        <v>730</v>
      </c>
      <c r="F117" s="7" t="s">
        <v>29</v>
      </c>
      <c r="G117" s="1" t="s">
        <v>30</v>
      </c>
      <c r="H117" s="4" t="s">
        <v>163</v>
      </c>
      <c r="I117" s="1" t="s">
        <v>718</v>
      </c>
      <c r="J117" s="1" t="s">
        <v>221</v>
      </c>
      <c r="K117" s="1"/>
      <c r="L117" s="1"/>
      <c r="M117" s="1"/>
      <c r="N117" s="12">
        <v>1007829181</v>
      </c>
      <c r="O117" s="1" t="s">
        <v>537</v>
      </c>
      <c r="P117" s="1" t="s">
        <v>35</v>
      </c>
      <c r="Q117" s="1" t="s">
        <v>776</v>
      </c>
      <c r="R117" s="1" t="s">
        <v>806</v>
      </c>
      <c r="S117" s="8">
        <v>10000000</v>
      </c>
      <c r="T117" s="9"/>
      <c r="V117" s="9"/>
      <c r="W117" s="8">
        <f t="shared" si="4"/>
        <v>10000000</v>
      </c>
      <c r="X117" s="8"/>
      <c r="Y117" s="1">
        <v>120</v>
      </c>
      <c r="Z117" s="1">
        <v>4</v>
      </c>
      <c r="AA117" s="2">
        <v>43993</v>
      </c>
      <c r="AB117" s="2">
        <v>44114</v>
      </c>
      <c r="AC117" s="1"/>
      <c r="AD117" s="2">
        <v>44114</v>
      </c>
      <c r="AE117" s="1"/>
      <c r="AF117" s="1"/>
      <c r="AG117" s="1" t="s">
        <v>57</v>
      </c>
      <c r="AH117" s="19"/>
      <c r="AI117" s="19"/>
      <c r="AJ117" s="1" t="str">
        <f t="shared" ca="1" si="5"/>
        <v>EN EJECUCIÓN</v>
      </c>
      <c r="AK117" s="1"/>
      <c r="AL117" s="1" t="s">
        <v>711</v>
      </c>
      <c r="AM117" s="8">
        <f t="shared" si="8"/>
        <v>2500000</v>
      </c>
      <c r="AN117" s="4" t="s">
        <v>764</v>
      </c>
    </row>
    <row r="118" spans="1:40" s="5" customFormat="1" ht="150" customHeight="1" x14ac:dyDescent="0.25">
      <c r="A118" s="5">
        <v>2020</v>
      </c>
      <c r="B118" s="2">
        <v>43994</v>
      </c>
      <c r="C118" s="1" t="s">
        <v>28</v>
      </c>
      <c r="D118" s="1" t="s">
        <v>731</v>
      </c>
      <c r="E118" s="1" t="s">
        <v>732</v>
      </c>
      <c r="F118" s="7" t="s">
        <v>29</v>
      </c>
      <c r="G118" s="1" t="s">
        <v>30</v>
      </c>
      <c r="H118" s="4" t="s">
        <v>163</v>
      </c>
      <c r="I118" s="1" t="s">
        <v>718</v>
      </c>
      <c r="J118" s="1" t="s">
        <v>181</v>
      </c>
      <c r="K118" s="1"/>
      <c r="L118" s="1"/>
      <c r="M118" s="1"/>
      <c r="N118" s="12">
        <v>80489721</v>
      </c>
      <c r="O118" s="1" t="s">
        <v>537</v>
      </c>
      <c r="P118" s="1" t="s">
        <v>35</v>
      </c>
      <c r="Q118" s="1" t="s">
        <v>777</v>
      </c>
      <c r="R118" s="1" t="s">
        <v>851</v>
      </c>
      <c r="S118" s="8">
        <v>10000000</v>
      </c>
      <c r="T118" s="9"/>
      <c r="V118" s="9"/>
      <c r="W118" s="8">
        <f t="shared" si="4"/>
        <v>10000000</v>
      </c>
      <c r="X118" s="8"/>
      <c r="Y118" s="1">
        <v>120</v>
      </c>
      <c r="Z118" s="1">
        <v>4</v>
      </c>
      <c r="AA118" s="2">
        <v>43999</v>
      </c>
      <c r="AB118" s="2">
        <v>44120</v>
      </c>
      <c r="AC118" s="1"/>
      <c r="AD118" s="2">
        <v>44120</v>
      </c>
      <c r="AE118" s="1"/>
      <c r="AF118" s="1"/>
      <c r="AG118" s="1" t="s">
        <v>57</v>
      </c>
      <c r="AH118" s="19"/>
      <c r="AI118" s="19"/>
      <c r="AJ118" s="1" t="str">
        <f t="shared" ca="1" si="5"/>
        <v>EN EJECUCIÓN</v>
      </c>
      <c r="AK118" s="1"/>
      <c r="AL118" s="1" t="s">
        <v>711</v>
      </c>
      <c r="AM118" s="8">
        <f t="shared" si="8"/>
        <v>2500000</v>
      </c>
      <c r="AN118" s="4" t="s">
        <v>764</v>
      </c>
    </row>
    <row r="119" spans="1:40" s="5" customFormat="1" ht="150" customHeight="1" x14ac:dyDescent="0.25">
      <c r="A119" s="5">
        <v>2020</v>
      </c>
      <c r="B119" s="2">
        <v>43991</v>
      </c>
      <c r="C119" s="1" t="s">
        <v>28</v>
      </c>
      <c r="D119" s="1" t="s">
        <v>752</v>
      </c>
      <c r="E119" s="1" t="s">
        <v>753</v>
      </c>
      <c r="F119" s="7" t="s">
        <v>29</v>
      </c>
      <c r="G119" s="1" t="s">
        <v>30</v>
      </c>
      <c r="H119" s="4" t="s">
        <v>163</v>
      </c>
      <c r="I119" s="1" t="s">
        <v>718</v>
      </c>
      <c r="J119" s="1" t="s">
        <v>313</v>
      </c>
      <c r="K119" s="1"/>
      <c r="L119" s="1"/>
      <c r="M119" s="1"/>
      <c r="N119" s="12">
        <v>1032656406</v>
      </c>
      <c r="O119" s="1" t="s">
        <v>537</v>
      </c>
      <c r="P119" s="1" t="s">
        <v>35</v>
      </c>
      <c r="Q119" s="1" t="s">
        <v>778</v>
      </c>
      <c r="R119" s="1" t="s">
        <v>947</v>
      </c>
      <c r="S119" s="8">
        <v>10000000</v>
      </c>
      <c r="T119" s="9"/>
      <c r="V119" s="9"/>
      <c r="W119" s="8">
        <f t="shared" si="4"/>
        <v>10000000</v>
      </c>
      <c r="X119" s="8"/>
      <c r="Y119" s="1">
        <v>120</v>
      </c>
      <c r="Z119" s="1">
        <v>4</v>
      </c>
      <c r="AA119" s="2">
        <v>43999</v>
      </c>
      <c r="AB119" s="2">
        <v>44120</v>
      </c>
      <c r="AC119" s="1"/>
      <c r="AD119" s="2">
        <v>44120</v>
      </c>
      <c r="AE119" s="1"/>
      <c r="AF119" s="1"/>
      <c r="AG119" s="1" t="s">
        <v>57</v>
      </c>
      <c r="AH119" s="19"/>
      <c r="AI119" s="19"/>
      <c r="AJ119" s="1" t="str">
        <f t="shared" ca="1" si="5"/>
        <v>EN EJECUCIÓN</v>
      </c>
      <c r="AK119" s="1"/>
      <c r="AL119" s="1" t="s">
        <v>711</v>
      </c>
      <c r="AM119" s="8">
        <f t="shared" si="8"/>
        <v>2500000</v>
      </c>
      <c r="AN119" s="4" t="s">
        <v>764</v>
      </c>
    </row>
    <row r="120" spans="1:40" s="5" customFormat="1" ht="150" customHeight="1" x14ac:dyDescent="0.25">
      <c r="A120" s="5">
        <v>2020</v>
      </c>
      <c r="B120" s="2">
        <v>43992</v>
      </c>
      <c r="C120" s="1" t="s">
        <v>28</v>
      </c>
      <c r="D120" s="1" t="s">
        <v>757</v>
      </c>
      <c r="E120" s="1" t="s">
        <v>758</v>
      </c>
      <c r="F120" s="7" t="s">
        <v>29</v>
      </c>
      <c r="G120" s="1" t="s">
        <v>30</v>
      </c>
      <c r="H120" s="41" t="s">
        <v>163</v>
      </c>
      <c r="I120" s="1" t="s">
        <v>718</v>
      </c>
      <c r="J120" s="1" t="s">
        <v>179</v>
      </c>
      <c r="K120" s="1"/>
      <c r="L120" s="1"/>
      <c r="M120" s="1"/>
      <c r="N120" s="12">
        <v>1022924525</v>
      </c>
      <c r="O120" s="1" t="s">
        <v>537</v>
      </c>
      <c r="P120" s="1" t="s">
        <v>35</v>
      </c>
      <c r="Q120" s="1" t="s">
        <v>779</v>
      </c>
      <c r="R120" s="1" t="s">
        <v>862</v>
      </c>
      <c r="S120" s="8">
        <v>10000000</v>
      </c>
      <c r="T120" s="9"/>
      <c r="V120" s="9"/>
      <c r="W120" s="8">
        <f t="shared" si="4"/>
        <v>10000000</v>
      </c>
      <c r="X120" s="8"/>
      <c r="Y120" s="1">
        <v>120</v>
      </c>
      <c r="Z120" s="1">
        <v>4</v>
      </c>
      <c r="AA120" s="2">
        <v>43999</v>
      </c>
      <c r="AB120" s="2">
        <v>44120</v>
      </c>
      <c r="AC120" s="1"/>
      <c r="AD120" s="2">
        <v>44120</v>
      </c>
      <c r="AE120" s="1"/>
      <c r="AF120" s="1"/>
      <c r="AG120" s="1" t="s">
        <v>57</v>
      </c>
      <c r="AH120" s="19"/>
      <c r="AI120" s="19"/>
      <c r="AJ120" s="1" t="str">
        <f t="shared" ca="1" si="5"/>
        <v>EN EJECUCIÓN</v>
      </c>
      <c r="AK120" s="1"/>
      <c r="AL120" s="1" t="s">
        <v>711</v>
      </c>
      <c r="AM120" s="8">
        <f t="shared" si="8"/>
        <v>2500000</v>
      </c>
      <c r="AN120" s="4" t="s">
        <v>764</v>
      </c>
    </row>
    <row r="121" spans="1:40" s="5" customFormat="1" ht="150" customHeight="1" x14ac:dyDescent="0.25">
      <c r="A121" s="5">
        <v>2020</v>
      </c>
      <c r="B121" s="2">
        <v>43993</v>
      </c>
      <c r="C121" s="1" t="s">
        <v>28</v>
      </c>
      <c r="D121" s="1" t="s">
        <v>780</v>
      </c>
      <c r="E121" s="1" t="s">
        <v>781</v>
      </c>
      <c r="F121" s="7" t="s">
        <v>29</v>
      </c>
      <c r="G121" s="1" t="s">
        <v>30</v>
      </c>
      <c r="H121" s="4" t="s">
        <v>754</v>
      </c>
      <c r="I121" s="1" t="s">
        <v>722</v>
      </c>
      <c r="J121" s="1" t="s">
        <v>209</v>
      </c>
      <c r="K121" s="1"/>
      <c r="L121" s="1"/>
      <c r="M121" s="1"/>
      <c r="N121" s="12">
        <v>1033676728</v>
      </c>
      <c r="O121" s="5" t="s">
        <v>537</v>
      </c>
      <c r="P121" s="1" t="s">
        <v>35</v>
      </c>
      <c r="Q121" s="1" t="s">
        <v>833</v>
      </c>
      <c r="R121" s="1" t="s">
        <v>940</v>
      </c>
      <c r="S121" s="8">
        <v>10000000</v>
      </c>
      <c r="T121" s="9"/>
      <c r="V121" s="9"/>
      <c r="W121" s="8">
        <f t="shared" si="4"/>
        <v>10000000</v>
      </c>
      <c r="X121" s="8"/>
      <c r="Y121" s="1">
        <v>120</v>
      </c>
      <c r="Z121" s="1">
        <v>4</v>
      </c>
      <c r="AA121" s="2">
        <v>44000</v>
      </c>
      <c r="AB121" s="2">
        <v>44121</v>
      </c>
      <c r="AC121" s="1"/>
      <c r="AD121" s="2">
        <v>44121</v>
      </c>
      <c r="AE121" s="1"/>
      <c r="AF121" s="1"/>
      <c r="AG121" s="1" t="s">
        <v>57</v>
      </c>
      <c r="AH121" s="19"/>
      <c r="AI121" s="19"/>
      <c r="AJ121" s="1" t="str">
        <f t="shared" ca="1" si="5"/>
        <v>EN EJECUCIÓN</v>
      </c>
      <c r="AK121" s="1"/>
      <c r="AL121" s="1" t="s">
        <v>744</v>
      </c>
      <c r="AM121" s="8">
        <f t="shared" si="8"/>
        <v>2500000</v>
      </c>
      <c r="AN121" s="1" t="s">
        <v>745</v>
      </c>
    </row>
    <row r="122" spans="1:40" s="5" customFormat="1" ht="150" customHeight="1" x14ac:dyDescent="0.25">
      <c r="A122" s="5">
        <v>2020</v>
      </c>
      <c r="B122" s="2">
        <v>43993</v>
      </c>
      <c r="C122" s="1" t="s">
        <v>28</v>
      </c>
      <c r="D122" s="1" t="s">
        <v>782</v>
      </c>
      <c r="E122" s="1" t="s">
        <v>783</v>
      </c>
      <c r="F122" s="7" t="s">
        <v>29</v>
      </c>
      <c r="G122" s="1" t="s">
        <v>30</v>
      </c>
      <c r="H122" s="4" t="s">
        <v>754</v>
      </c>
      <c r="I122" s="1" t="s">
        <v>518</v>
      </c>
      <c r="J122" s="1" t="s">
        <v>203</v>
      </c>
      <c r="K122" s="1"/>
      <c r="L122" s="1"/>
      <c r="M122" s="1"/>
      <c r="N122" s="12">
        <v>79565214</v>
      </c>
      <c r="O122" s="5" t="s">
        <v>537</v>
      </c>
      <c r="P122" s="1" t="s">
        <v>35</v>
      </c>
      <c r="Q122" s="1" t="s">
        <v>834</v>
      </c>
      <c r="R122" s="1" t="s">
        <v>838</v>
      </c>
      <c r="S122" s="8">
        <v>10000000</v>
      </c>
      <c r="T122" s="9"/>
      <c r="V122" s="9"/>
      <c r="W122" s="8">
        <f t="shared" si="4"/>
        <v>10000000</v>
      </c>
      <c r="X122" s="8"/>
      <c r="Y122" s="1">
        <v>120</v>
      </c>
      <c r="Z122" s="1">
        <v>4</v>
      </c>
      <c r="AA122" s="2">
        <v>43998</v>
      </c>
      <c r="AB122" s="2">
        <v>44119</v>
      </c>
      <c r="AC122" s="1"/>
      <c r="AD122" s="2">
        <v>44119</v>
      </c>
      <c r="AE122" s="1"/>
      <c r="AF122" s="1"/>
      <c r="AG122" s="1" t="s">
        <v>57</v>
      </c>
      <c r="AH122" s="19"/>
      <c r="AI122" s="19"/>
      <c r="AJ122" s="1" t="str">
        <f t="shared" ca="1" si="5"/>
        <v>EN EJECUCIÓN</v>
      </c>
      <c r="AK122" s="1"/>
      <c r="AL122" s="1" t="s">
        <v>744</v>
      </c>
      <c r="AM122" s="8">
        <f t="shared" si="8"/>
        <v>2500000</v>
      </c>
      <c r="AN122" s="1" t="s">
        <v>745</v>
      </c>
    </row>
    <row r="123" spans="1:40" s="5" customFormat="1" ht="150" customHeight="1" x14ac:dyDescent="0.25">
      <c r="A123" s="5">
        <v>2020</v>
      </c>
      <c r="B123" s="2">
        <v>43992</v>
      </c>
      <c r="C123" s="1" t="s">
        <v>28</v>
      </c>
      <c r="D123" s="1" t="s">
        <v>784</v>
      </c>
      <c r="E123" s="1" t="s">
        <v>785</v>
      </c>
      <c r="F123" s="7" t="s">
        <v>29</v>
      </c>
      <c r="G123" s="1" t="s">
        <v>30</v>
      </c>
      <c r="H123" s="1" t="s">
        <v>786</v>
      </c>
      <c r="I123" s="1" t="s">
        <v>513</v>
      </c>
      <c r="J123" s="1" t="s">
        <v>298</v>
      </c>
      <c r="K123" s="1"/>
      <c r="L123" s="1"/>
      <c r="M123" s="1"/>
      <c r="N123" s="12">
        <v>1030610164</v>
      </c>
      <c r="O123" s="5" t="s">
        <v>537</v>
      </c>
      <c r="P123" s="1" t="s">
        <v>31</v>
      </c>
      <c r="Q123" s="1" t="s">
        <v>794</v>
      </c>
      <c r="R123" s="1" t="s">
        <v>809</v>
      </c>
      <c r="S123" s="8">
        <v>43550000</v>
      </c>
      <c r="T123" s="9"/>
      <c r="V123" s="9"/>
      <c r="W123" s="8">
        <f t="shared" si="4"/>
        <v>43550000</v>
      </c>
      <c r="X123" s="8"/>
      <c r="Y123" s="1">
        <v>201</v>
      </c>
      <c r="Z123" s="1" t="s">
        <v>787</v>
      </c>
      <c r="AA123" s="2">
        <v>43992</v>
      </c>
      <c r="AB123" s="2">
        <v>44196</v>
      </c>
      <c r="AC123" s="1"/>
      <c r="AD123" s="2">
        <v>44196</v>
      </c>
      <c r="AE123" s="1"/>
      <c r="AF123" s="1"/>
      <c r="AG123" s="1" t="s">
        <v>478</v>
      </c>
      <c r="AH123" s="19"/>
      <c r="AI123" s="19"/>
      <c r="AJ123" s="1" t="str">
        <f t="shared" ca="1" si="5"/>
        <v>EN EJECUCIÓN</v>
      </c>
      <c r="AK123" s="1"/>
      <c r="AL123" s="1" t="s">
        <v>795</v>
      </c>
      <c r="AM123" s="8">
        <f>+(W123/Y123)*30</f>
        <v>6500000</v>
      </c>
      <c r="AN123" s="1" t="s">
        <v>797</v>
      </c>
    </row>
    <row r="124" spans="1:40" s="5" customFormat="1" ht="150" customHeight="1" x14ac:dyDescent="0.25">
      <c r="A124" s="5">
        <v>2020</v>
      </c>
      <c r="B124" s="2">
        <v>43994</v>
      </c>
      <c r="C124" s="1" t="s">
        <v>28</v>
      </c>
      <c r="D124" s="1" t="s">
        <v>788</v>
      </c>
      <c r="E124" s="1" t="s">
        <v>789</v>
      </c>
      <c r="F124" s="7" t="s">
        <v>29</v>
      </c>
      <c r="G124" s="1" t="s">
        <v>30</v>
      </c>
      <c r="H124" s="4" t="s">
        <v>754</v>
      </c>
      <c r="I124" s="1" t="s">
        <v>722</v>
      </c>
      <c r="J124" s="1" t="s">
        <v>190</v>
      </c>
      <c r="K124" s="1"/>
      <c r="L124" s="1"/>
      <c r="M124" s="12"/>
      <c r="N124" s="12">
        <v>80451743</v>
      </c>
      <c r="O124" s="5" t="s">
        <v>537</v>
      </c>
      <c r="P124" s="1" t="s">
        <v>35</v>
      </c>
      <c r="Q124" s="1" t="s">
        <v>856</v>
      </c>
      <c r="R124" s="1" t="s">
        <v>941</v>
      </c>
      <c r="S124" s="8">
        <v>10000000</v>
      </c>
      <c r="T124" s="9"/>
      <c r="V124" s="9"/>
      <c r="W124" s="8">
        <f t="shared" si="4"/>
        <v>10000000</v>
      </c>
      <c r="X124" s="8"/>
      <c r="Y124" s="1">
        <v>120</v>
      </c>
      <c r="Z124" s="1">
        <v>4</v>
      </c>
      <c r="AA124" s="2">
        <v>44000</v>
      </c>
      <c r="AB124" s="2">
        <v>44121</v>
      </c>
      <c r="AC124" s="1"/>
      <c r="AD124" s="2">
        <v>44121</v>
      </c>
      <c r="AE124" s="1"/>
      <c r="AF124" s="1"/>
      <c r="AG124" s="1" t="s">
        <v>57</v>
      </c>
      <c r="AH124" s="19"/>
      <c r="AI124" s="19"/>
      <c r="AJ124" s="1" t="str">
        <f t="shared" ca="1" si="5"/>
        <v>EN EJECUCIÓN</v>
      </c>
      <c r="AK124" s="1"/>
      <c r="AL124" s="1" t="s">
        <v>796</v>
      </c>
      <c r="AM124" s="8">
        <f>+W124/Z124</f>
        <v>2500000</v>
      </c>
      <c r="AN124" s="1" t="s">
        <v>745</v>
      </c>
    </row>
    <row r="125" spans="1:40" s="5" customFormat="1" ht="150" customHeight="1" x14ac:dyDescent="0.25">
      <c r="A125" s="5">
        <v>2020</v>
      </c>
      <c r="B125" s="2">
        <v>43995</v>
      </c>
      <c r="C125" s="1" t="s">
        <v>28</v>
      </c>
      <c r="D125" s="1" t="s">
        <v>790</v>
      </c>
      <c r="E125" s="1" t="s">
        <v>791</v>
      </c>
      <c r="F125" s="7" t="s">
        <v>29</v>
      </c>
      <c r="G125" s="1" t="s">
        <v>30</v>
      </c>
      <c r="H125" s="4" t="s">
        <v>163</v>
      </c>
      <c r="I125" s="1" t="s">
        <v>718</v>
      </c>
      <c r="J125" s="1" t="s">
        <v>164</v>
      </c>
      <c r="K125" s="1"/>
      <c r="L125" s="1"/>
      <c r="M125" s="1"/>
      <c r="N125" s="12">
        <v>80452901</v>
      </c>
      <c r="O125" s="5" t="s">
        <v>537</v>
      </c>
      <c r="P125" s="1" t="s">
        <v>35</v>
      </c>
      <c r="Q125" s="1" t="s">
        <v>853</v>
      </c>
      <c r="R125" s="1" t="s">
        <v>852</v>
      </c>
      <c r="S125" s="8">
        <v>10000000</v>
      </c>
      <c r="T125" s="9"/>
      <c r="V125" s="9"/>
      <c r="W125" s="8">
        <f t="shared" si="4"/>
        <v>10000000</v>
      </c>
      <c r="X125" s="8"/>
      <c r="Y125" s="1">
        <v>120</v>
      </c>
      <c r="Z125" s="1">
        <v>4</v>
      </c>
      <c r="AA125" s="2">
        <v>43998</v>
      </c>
      <c r="AB125" s="2">
        <v>44119</v>
      </c>
      <c r="AC125" s="1"/>
      <c r="AD125" s="2">
        <v>44119</v>
      </c>
      <c r="AE125" s="1"/>
      <c r="AF125" s="1"/>
      <c r="AG125" s="1" t="s">
        <v>57</v>
      </c>
      <c r="AH125" s="19"/>
      <c r="AI125" s="19"/>
      <c r="AJ125" s="1" t="str">
        <f t="shared" ca="1" si="5"/>
        <v>EN EJECUCIÓN</v>
      </c>
      <c r="AK125" s="1"/>
      <c r="AL125" s="1" t="s">
        <v>711</v>
      </c>
      <c r="AM125" s="8">
        <f t="shared" ref="AM125:AM137" si="9">+W125/Z125</f>
        <v>2500000</v>
      </c>
      <c r="AN125" s="4" t="s">
        <v>764</v>
      </c>
    </row>
    <row r="126" spans="1:40" s="5" customFormat="1" ht="150" customHeight="1" x14ac:dyDescent="0.25">
      <c r="A126" s="5">
        <v>2020</v>
      </c>
      <c r="B126" s="2">
        <v>43999</v>
      </c>
      <c r="C126" s="1" t="s">
        <v>28</v>
      </c>
      <c r="D126" s="1" t="s">
        <v>792</v>
      </c>
      <c r="E126" s="1" t="s">
        <v>793</v>
      </c>
      <c r="F126" s="7" t="s">
        <v>29</v>
      </c>
      <c r="G126" s="1" t="s">
        <v>30</v>
      </c>
      <c r="H126" s="41" t="s">
        <v>305</v>
      </c>
      <c r="I126" s="1" t="s">
        <v>734</v>
      </c>
      <c r="J126" s="1" t="s">
        <v>316</v>
      </c>
      <c r="K126" s="1"/>
      <c r="L126" s="1"/>
      <c r="M126" s="1"/>
      <c r="N126" s="12">
        <v>1023025796</v>
      </c>
      <c r="O126" s="5" t="s">
        <v>537</v>
      </c>
      <c r="P126" s="1" t="s">
        <v>35</v>
      </c>
      <c r="Q126" s="1" t="s">
        <v>866</v>
      </c>
      <c r="R126" s="1" t="s">
        <v>878</v>
      </c>
      <c r="S126" s="8">
        <v>10000000</v>
      </c>
      <c r="T126" s="9"/>
      <c r="V126" s="9"/>
      <c r="W126" s="8">
        <f>+S126+V126</f>
        <v>10000000</v>
      </c>
      <c r="X126" s="8"/>
      <c r="Y126" s="1">
        <v>120</v>
      </c>
      <c r="Z126" s="1">
        <v>4</v>
      </c>
      <c r="AA126" s="2">
        <v>44000</v>
      </c>
      <c r="AB126" s="2">
        <v>44121</v>
      </c>
      <c r="AC126" s="1"/>
      <c r="AD126" s="2">
        <v>44121</v>
      </c>
      <c r="AE126" s="1"/>
      <c r="AF126" s="1"/>
      <c r="AG126" s="1" t="s">
        <v>57</v>
      </c>
      <c r="AH126" s="19"/>
      <c r="AI126" s="19"/>
      <c r="AJ126" s="1" t="str">
        <f t="shared" ca="1" si="5"/>
        <v>EN EJECUCIÓN</v>
      </c>
      <c r="AK126" s="1"/>
      <c r="AL126" s="1" t="s">
        <v>744</v>
      </c>
      <c r="AM126" s="8">
        <f t="shared" si="9"/>
        <v>2500000</v>
      </c>
      <c r="AN126" s="42" t="s">
        <v>768</v>
      </c>
    </row>
    <row r="127" spans="1:40" s="5" customFormat="1" ht="150" customHeight="1" x14ac:dyDescent="0.25">
      <c r="A127" s="5">
        <v>2020</v>
      </c>
      <c r="B127" s="2">
        <v>43994</v>
      </c>
      <c r="C127" s="1" t="s">
        <v>28</v>
      </c>
      <c r="D127" s="1" t="s">
        <v>798</v>
      </c>
      <c r="E127" s="1" t="s">
        <v>799</v>
      </c>
      <c r="F127" s="7" t="s">
        <v>29</v>
      </c>
      <c r="G127" s="1" t="s">
        <v>30</v>
      </c>
      <c r="H127" s="4" t="s">
        <v>754</v>
      </c>
      <c r="I127" s="1" t="s">
        <v>722</v>
      </c>
      <c r="J127" s="1" t="s">
        <v>215</v>
      </c>
      <c r="K127" s="1"/>
      <c r="L127" s="1"/>
      <c r="M127" s="1"/>
      <c r="N127" s="12">
        <v>79462118</v>
      </c>
      <c r="O127" s="5" t="s">
        <v>537</v>
      </c>
      <c r="P127" s="1" t="s">
        <v>35</v>
      </c>
      <c r="Q127" s="1" t="s">
        <v>835</v>
      </c>
      <c r="R127" s="1" t="s">
        <v>942</v>
      </c>
      <c r="S127" s="8">
        <v>10000000</v>
      </c>
      <c r="T127" s="9"/>
      <c r="V127" s="9"/>
      <c r="W127" s="8">
        <f>+S127+V127</f>
        <v>10000000</v>
      </c>
      <c r="X127" s="8"/>
      <c r="Y127" s="1">
        <v>120</v>
      </c>
      <c r="Z127" s="1">
        <v>4</v>
      </c>
      <c r="AA127" s="2">
        <v>44000</v>
      </c>
      <c r="AB127" s="2">
        <v>44121</v>
      </c>
      <c r="AC127" s="1"/>
      <c r="AD127" s="2">
        <v>44121</v>
      </c>
      <c r="AE127" s="1"/>
      <c r="AF127" s="1"/>
      <c r="AG127" s="1" t="s">
        <v>57</v>
      </c>
      <c r="AH127" s="19"/>
      <c r="AI127" s="19"/>
      <c r="AJ127" s="1" t="str">
        <f t="shared" ca="1" si="5"/>
        <v>EN EJECUCIÓN</v>
      </c>
      <c r="AK127" s="1"/>
      <c r="AL127" s="1" t="s">
        <v>796</v>
      </c>
      <c r="AM127" s="8">
        <f t="shared" si="9"/>
        <v>2500000</v>
      </c>
      <c r="AN127" s="1" t="s">
        <v>745</v>
      </c>
    </row>
    <row r="128" spans="1:40" s="5" customFormat="1" ht="150" customHeight="1" x14ac:dyDescent="0.25">
      <c r="A128" s="5">
        <v>2020</v>
      </c>
      <c r="B128" s="2">
        <v>43998</v>
      </c>
      <c r="C128" s="1" t="s">
        <v>28</v>
      </c>
      <c r="D128" s="1" t="s">
        <v>800</v>
      </c>
      <c r="E128" s="1" t="s">
        <v>801</v>
      </c>
      <c r="F128" s="7" t="s">
        <v>29</v>
      </c>
      <c r="G128" s="1" t="s">
        <v>30</v>
      </c>
      <c r="H128" s="4" t="s">
        <v>305</v>
      </c>
      <c r="I128" s="1" t="s">
        <v>734</v>
      </c>
      <c r="J128" s="35" t="s">
        <v>802</v>
      </c>
      <c r="K128" s="34"/>
      <c r="L128" s="34"/>
      <c r="M128" s="34"/>
      <c r="N128" s="39">
        <v>1032656063</v>
      </c>
      <c r="O128" s="5" t="s">
        <v>537</v>
      </c>
      <c r="P128" s="1" t="s">
        <v>35</v>
      </c>
      <c r="Q128" s="1" t="s">
        <v>803</v>
      </c>
      <c r="R128" s="1" t="s">
        <v>895</v>
      </c>
      <c r="S128" s="8">
        <v>10000000</v>
      </c>
      <c r="T128" s="9"/>
      <c r="V128" s="9"/>
      <c r="W128" s="8">
        <f t="shared" si="4"/>
        <v>10000000</v>
      </c>
      <c r="X128" s="8"/>
      <c r="Y128" s="1">
        <v>120</v>
      </c>
      <c r="Z128" s="1">
        <v>4</v>
      </c>
      <c r="AA128" s="2">
        <v>44001</v>
      </c>
      <c r="AB128" s="2">
        <v>44122</v>
      </c>
      <c r="AC128" s="1"/>
      <c r="AD128" s="2">
        <v>44122</v>
      </c>
      <c r="AE128" s="1"/>
      <c r="AF128" s="1"/>
      <c r="AG128" s="1" t="s">
        <v>57</v>
      </c>
      <c r="AH128" s="19"/>
      <c r="AI128" s="19"/>
      <c r="AJ128" s="1" t="str">
        <f t="shared" ca="1" si="5"/>
        <v>EN EJECUCIÓN</v>
      </c>
      <c r="AK128" s="1"/>
      <c r="AL128" s="1" t="s">
        <v>744</v>
      </c>
      <c r="AM128" s="8">
        <f t="shared" si="9"/>
        <v>2500000</v>
      </c>
      <c r="AN128" s="42" t="s">
        <v>768</v>
      </c>
    </row>
    <row r="129" spans="1:40" s="5" customFormat="1" ht="150" customHeight="1" x14ac:dyDescent="0.25">
      <c r="A129" s="5">
        <v>2020</v>
      </c>
      <c r="B129" s="2">
        <v>43995</v>
      </c>
      <c r="C129" s="1" t="s">
        <v>28</v>
      </c>
      <c r="D129" s="1" t="s">
        <v>804</v>
      </c>
      <c r="E129" s="1" t="s">
        <v>805</v>
      </c>
      <c r="F129" s="7" t="s">
        <v>29</v>
      </c>
      <c r="G129" s="1" t="s">
        <v>30</v>
      </c>
      <c r="H129" s="41" t="s">
        <v>305</v>
      </c>
      <c r="I129" s="1" t="s">
        <v>734</v>
      </c>
      <c r="J129" s="1" t="s">
        <v>328</v>
      </c>
      <c r="K129" s="1"/>
      <c r="L129" s="1"/>
      <c r="M129" s="1"/>
      <c r="N129" s="12">
        <v>1070750533</v>
      </c>
      <c r="O129" s="1" t="s">
        <v>299</v>
      </c>
      <c r="P129" s="1" t="s">
        <v>35</v>
      </c>
      <c r="Q129" s="1" t="s">
        <v>840</v>
      </c>
      <c r="R129" s="1" t="s">
        <v>884</v>
      </c>
      <c r="S129" s="8">
        <v>10000000</v>
      </c>
      <c r="T129" s="8"/>
      <c r="U129" s="1"/>
      <c r="V129" s="8"/>
      <c r="W129" s="8">
        <f>+S129+V129</f>
        <v>10000000</v>
      </c>
      <c r="X129" s="8"/>
      <c r="Y129" s="1">
        <v>120</v>
      </c>
      <c r="Z129" s="1">
        <v>4</v>
      </c>
      <c r="AA129" s="2">
        <v>44000</v>
      </c>
      <c r="AB129" s="2">
        <v>44121</v>
      </c>
      <c r="AC129" s="1"/>
      <c r="AD129" s="2">
        <v>44121</v>
      </c>
      <c r="AE129" s="1"/>
      <c r="AF129" s="1"/>
      <c r="AG129" s="1" t="s">
        <v>57</v>
      </c>
      <c r="AH129" s="19"/>
      <c r="AI129" s="19"/>
      <c r="AJ129" s="1" t="str">
        <f t="shared" ca="1" si="5"/>
        <v>EN EJECUCIÓN</v>
      </c>
      <c r="AK129" s="1"/>
      <c r="AL129" s="1" t="s">
        <v>744</v>
      </c>
      <c r="AM129" s="8">
        <f t="shared" si="9"/>
        <v>2500000</v>
      </c>
      <c r="AN129" s="42" t="s">
        <v>768</v>
      </c>
    </row>
    <row r="130" spans="1:40" s="5" customFormat="1" ht="150" customHeight="1" x14ac:dyDescent="0.25">
      <c r="A130" s="5">
        <v>2020</v>
      </c>
      <c r="B130" s="2">
        <v>43995</v>
      </c>
      <c r="C130" s="1" t="s">
        <v>28</v>
      </c>
      <c r="D130" s="1" t="s">
        <v>818</v>
      </c>
      <c r="E130" s="1" t="s">
        <v>815</v>
      </c>
      <c r="F130" s="7" t="s">
        <v>29</v>
      </c>
      <c r="G130" s="1" t="s">
        <v>30</v>
      </c>
      <c r="H130" s="4" t="s">
        <v>848</v>
      </c>
      <c r="I130" s="1" t="s">
        <v>513</v>
      </c>
      <c r="J130" s="1" t="s">
        <v>842</v>
      </c>
      <c r="K130" s="1"/>
      <c r="L130" s="1"/>
      <c r="M130" s="1"/>
      <c r="N130" s="12">
        <v>1012370432</v>
      </c>
      <c r="O130" s="1" t="s">
        <v>299</v>
      </c>
      <c r="P130" s="1" t="s">
        <v>843</v>
      </c>
      <c r="Q130" s="1" t="s">
        <v>847</v>
      </c>
      <c r="R130" s="1" t="s">
        <v>841</v>
      </c>
      <c r="S130" s="8">
        <v>16500000</v>
      </c>
      <c r="T130" s="9"/>
      <c r="V130" s="9"/>
      <c r="W130" s="8">
        <f t="shared" si="4"/>
        <v>16500000</v>
      </c>
      <c r="X130" s="8"/>
      <c r="Y130" s="1">
        <v>90</v>
      </c>
      <c r="Z130" s="1">
        <v>3</v>
      </c>
      <c r="AA130" s="2">
        <v>43998</v>
      </c>
      <c r="AB130" s="2">
        <v>44089</v>
      </c>
      <c r="AC130" s="1"/>
      <c r="AD130" s="2">
        <v>44089</v>
      </c>
      <c r="AE130" s="1"/>
      <c r="AF130" s="1"/>
      <c r="AG130" s="1" t="s">
        <v>460</v>
      </c>
      <c r="AH130" s="19"/>
      <c r="AI130" s="19"/>
      <c r="AJ130" s="1" t="str">
        <f t="shared" ca="1" si="5"/>
        <v>EN EJECUCIÓN</v>
      </c>
      <c r="AK130" s="1"/>
      <c r="AL130" s="1" t="s">
        <v>849</v>
      </c>
      <c r="AM130" s="8">
        <f t="shared" si="9"/>
        <v>5500000</v>
      </c>
      <c r="AN130" s="1" t="s">
        <v>850</v>
      </c>
    </row>
    <row r="131" spans="1:40" s="5" customFormat="1" ht="150" customHeight="1" x14ac:dyDescent="0.25">
      <c r="A131" s="5">
        <v>2020</v>
      </c>
      <c r="B131" s="2">
        <v>43998</v>
      </c>
      <c r="C131" s="1" t="s">
        <v>28</v>
      </c>
      <c r="D131" s="1" t="s">
        <v>816</v>
      </c>
      <c r="E131" s="1" t="s">
        <v>817</v>
      </c>
      <c r="F131" s="7" t="s">
        <v>29</v>
      </c>
      <c r="G131" s="1" t="s">
        <v>30</v>
      </c>
      <c r="H131" s="41" t="s">
        <v>305</v>
      </c>
      <c r="I131" s="1" t="s">
        <v>734</v>
      </c>
      <c r="J131" s="1" t="s">
        <v>996</v>
      </c>
      <c r="K131" s="1"/>
      <c r="L131" s="1"/>
      <c r="M131" s="1"/>
      <c r="N131" s="12">
        <v>1069230738</v>
      </c>
      <c r="O131" s="1" t="s">
        <v>299</v>
      </c>
      <c r="P131" s="1" t="s">
        <v>35</v>
      </c>
      <c r="Q131" s="1" t="s">
        <v>867</v>
      </c>
      <c r="R131" s="1" t="s">
        <v>883</v>
      </c>
      <c r="S131" s="8">
        <v>10000000</v>
      </c>
      <c r="T131" s="9"/>
      <c r="V131" s="9"/>
      <c r="W131" s="8">
        <f t="shared" si="4"/>
        <v>10000000</v>
      </c>
      <c r="X131" s="8"/>
      <c r="Y131" s="1">
        <v>120</v>
      </c>
      <c r="Z131" s="1">
        <v>4</v>
      </c>
      <c r="AA131" s="2">
        <v>44000</v>
      </c>
      <c r="AB131" s="2">
        <v>44121</v>
      </c>
      <c r="AC131" s="1"/>
      <c r="AD131" s="2">
        <v>44121</v>
      </c>
      <c r="AE131" s="1"/>
      <c r="AF131" s="1"/>
      <c r="AG131" s="1" t="s">
        <v>57</v>
      </c>
      <c r="AH131" s="19"/>
      <c r="AI131" s="19"/>
      <c r="AJ131" s="1" t="str">
        <f t="shared" ca="1" si="5"/>
        <v>EN EJECUCIÓN</v>
      </c>
      <c r="AK131" s="1"/>
      <c r="AL131" s="1" t="s">
        <v>744</v>
      </c>
      <c r="AM131" s="8">
        <f>+W131/Z131</f>
        <v>2500000</v>
      </c>
      <c r="AN131" s="42" t="s">
        <v>768</v>
      </c>
    </row>
    <row r="132" spans="1:40" s="5" customFormat="1" ht="150" customHeight="1" x14ac:dyDescent="0.25">
      <c r="A132" s="5">
        <v>2020</v>
      </c>
      <c r="B132" s="2">
        <v>43995</v>
      </c>
      <c r="C132" s="1" t="s">
        <v>28</v>
      </c>
      <c r="D132" s="1" t="s">
        <v>814</v>
      </c>
      <c r="E132" s="1" t="s">
        <v>819</v>
      </c>
      <c r="F132" s="7" t="s">
        <v>29</v>
      </c>
      <c r="G132" s="1" t="s">
        <v>30</v>
      </c>
      <c r="H132" s="1" t="s">
        <v>821</v>
      </c>
      <c r="I132" s="1" t="s">
        <v>513</v>
      </c>
      <c r="J132" s="1" t="s">
        <v>820</v>
      </c>
      <c r="K132" s="1"/>
      <c r="L132" s="1"/>
      <c r="M132" s="1"/>
      <c r="N132" s="12">
        <v>80125822</v>
      </c>
      <c r="O132" s="5" t="s">
        <v>537</v>
      </c>
      <c r="P132" s="1" t="s">
        <v>822</v>
      </c>
      <c r="Q132" s="1" t="s">
        <v>823</v>
      </c>
      <c r="R132" s="1" t="s">
        <v>844</v>
      </c>
      <c r="S132" s="8">
        <v>16500000</v>
      </c>
      <c r="T132" s="9"/>
      <c r="V132" s="9"/>
      <c r="W132" s="8">
        <f t="shared" si="4"/>
        <v>16500000</v>
      </c>
      <c r="X132" s="8"/>
      <c r="Y132" s="1">
        <v>90</v>
      </c>
      <c r="Z132" s="1">
        <v>3</v>
      </c>
      <c r="AA132" s="2">
        <v>43998</v>
      </c>
      <c r="AB132" s="2">
        <v>44089</v>
      </c>
      <c r="AC132" s="1"/>
      <c r="AD132" s="2">
        <v>44089</v>
      </c>
      <c r="AE132" s="1"/>
      <c r="AF132" s="1"/>
      <c r="AG132" s="1" t="s">
        <v>997</v>
      </c>
      <c r="AH132" s="19"/>
      <c r="AI132" s="19"/>
      <c r="AJ132" s="1" t="str">
        <f t="shared" ca="1" si="5"/>
        <v>EN EJECUCIÓN</v>
      </c>
      <c r="AK132" s="1"/>
      <c r="AL132" s="1" t="s">
        <v>869</v>
      </c>
      <c r="AM132" s="8">
        <f t="shared" si="9"/>
        <v>5500000</v>
      </c>
      <c r="AN132" s="42" t="s">
        <v>868</v>
      </c>
    </row>
    <row r="133" spans="1:40" s="5" customFormat="1" ht="150" customHeight="1" x14ac:dyDescent="0.25">
      <c r="A133" s="5">
        <v>2020</v>
      </c>
      <c r="B133" s="2">
        <v>43998</v>
      </c>
      <c r="C133" s="1" t="s">
        <v>28</v>
      </c>
      <c r="D133" s="1" t="s">
        <v>824</v>
      </c>
      <c r="E133" s="1" t="s">
        <v>825</v>
      </c>
      <c r="F133" s="7" t="s">
        <v>29</v>
      </c>
      <c r="G133" s="1" t="s">
        <v>30</v>
      </c>
      <c r="H133" s="4" t="s">
        <v>305</v>
      </c>
      <c r="I133" s="1" t="s">
        <v>734</v>
      </c>
      <c r="J133" s="1" t="s">
        <v>306</v>
      </c>
      <c r="K133" s="1"/>
      <c r="L133" s="1"/>
      <c r="M133" s="1"/>
      <c r="N133" s="12" t="s">
        <v>870</v>
      </c>
      <c r="O133" s="1" t="s">
        <v>299</v>
      </c>
      <c r="P133" s="1" t="s">
        <v>35</v>
      </c>
      <c r="Q133" s="1" t="s">
        <v>871</v>
      </c>
      <c r="R133" s="1" t="s">
        <v>882</v>
      </c>
      <c r="S133" s="8">
        <v>10000000</v>
      </c>
      <c r="T133" s="9"/>
      <c r="V133" s="9"/>
      <c r="W133" s="8">
        <f t="shared" ref="W133:W177" si="10">+S133+V133</f>
        <v>10000000</v>
      </c>
      <c r="X133" s="8"/>
      <c r="Y133" s="1">
        <v>120</v>
      </c>
      <c r="Z133" s="1">
        <v>4</v>
      </c>
      <c r="AA133" s="2">
        <v>44000</v>
      </c>
      <c r="AB133" s="2">
        <v>44121</v>
      </c>
      <c r="AC133" s="1"/>
      <c r="AD133" s="2">
        <v>44121</v>
      </c>
      <c r="AE133" s="1"/>
      <c r="AF133" s="1"/>
      <c r="AG133" s="1" t="s">
        <v>57</v>
      </c>
      <c r="AH133" s="19"/>
      <c r="AI133" s="19"/>
      <c r="AJ133" s="1" t="str">
        <f t="shared" ref="AJ133:AJ196" ca="1" si="11">+IF(AD133&gt;NOW(),"EN EJECUCIÓN","TERMINADO")</f>
        <v>EN EJECUCIÓN</v>
      </c>
      <c r="AK133" s="1"/>
      <c r="AL133" s="1" t="s">
        <v>744</v>
      </c>
      <c r="AM133" s="8">
        <f t="shared" si="9"/>
        <v>2500000</v>
      </c>
      <c r="AN133" s="42" t="s">
        <v>768</v>
      </c>
    </row>
    <row r="134" spans="1:40" s="5" customFormat="1" ht="150" customHeight="1" x14ac:dyDescent="0.25">
      <c r="A134" s="5">
        <v>2020</v>
      </c>
      <c r="B134" s="2">
        <v>43998</v>
      </c>
      <c r="C134" s="1" t="s">
        <v>28</v>
      </c>
      <c r="D134" s="1" t="s">
        <v>826</v>
      </c>
      <c r="E134" s="1" t="s">
        <v>827</v>
      </c>
      <c r="F134" s="7" t="s">
        <v>29</v>
      </c>
      <c r="G134" s="1" t="s">
        <v>30</v>
      </c>
      <c r="H134" s="4" t="s">
        <v>99</v>
      </c>
      <c r="I134" s="1" t="s">
        <v>718</v>
      </c>
      <c r="J134" s="1" t="s">
        <v>106</v>
      </c>
      <c r="K134" s="1"/>
      <c r="L134" s="1"/>
      <c r="M134" s="1"/>
      <c r="N134" s="12">
        <v>11388875</v>
      </c>
      <c r="O134" s="5" t="s">
        <v>299</v>
      </c>
      <c r="P134" s="1" t="s">
        <v>31</v>
      </c>
      <c r="Q134" s="1" t="s">
        <v>872</v>
      </c>
      <c r="R134" s="1" t="s">
        <v>873</v>
      </c>
      <c r="S134" s="8">
        <v>16250000</v>
      </c>
      <c r="T134" s="9"/>
      <c r="V134" s="9"/>
      <c r="W134" s="8">
        <f t="shared" si="10"/>
        <v>16250000</v>
      </c>
      <c r="X134" s="8"/>
      <c r="Y134" s="1">
        <v>195</v>
      </c>
      <c r="Z134" s="1" t="s">
        <v>874</v>
      </c>
      <c r="AA134" s="2">
        <v>43998</v>
      </c>
      <c r="AB134" s="2">
        <v>44196</v>
      </c>
      <c r="AC134" s="1"/>
      <c r="AD134" s="2">
        <v>44196</v>
      </c>
      <c r="AE134" s="1"/>
      <c r="AF134" s="1"/>
      <c r="AG134" s="1" t="s">
        <v>580</v>
      </c>
      <c r="AH134" s="19"/>
      <c r="AI134" s="19"/>
      <c r="AJ134" s="1" t="str">
        <f t="shared" ca="1" si="11"/>
        <v>EN EJECUCIÓN</v>
      </c>
      <c r="AK134" s="1"/>
      <c r="AL134" s="1" t="s">
        <v>738</v>
      </c>
      <c r="AM134" s="8">
        <f>+W134/Y134*30</f>
        <v>2500000</v>
      </c>
      <c r="AN134" s="1" t="s">
        <v>875</v>
      </c>
    </row>
    <row r="135" spans="1:40" s="5" customFormat="1" ht="150" customHeight="1" x14ac:dyDescent="0.25">
      <c r="A135" s="5">
        <v>2020</v>
      </c>
      <c r="B135" s="2">
        <v>43998</v>
      </c>
      <c r="C135" s="1" t="s">
        <v>28</v>
      </c>
      <c r="D135" s="1" t="s">
        <v>828</v>
      </c>
      <c r="E135" s="1" t="s">
        <v>829</v>
      </c>
      <c r="F135" s="7" t="s">
        <v>29</v>
      </c>
      <c r="G135" s="1" t="s">
        <v>30</v>
      </c>
      <c r="H135" s="4" t="s">
        <v>863</v>
      </c>
      <c r="I135" s="1" t="s">
        <v>513</v>
      </c>
      <c r="J135" s="1" t="s">
        <v>830</v>
      </c>
      <c r="K135" s="1"/>
      <c r="L135" s="1"/>
      <c r="M135" s="1"/>
      <c r="N135" s="1">
        <v>52211430</v>
      </c>
      <c r="O135" s="5" t="s">
        <v>299</v>
      </c>
      <c r="P135" s="1" t="s">
        <v>31</v>
      </c>
      <c r="Q135" s="1" t="s">
        <v>864</v>
      </c>
      <c r="R135" s="1" t="s">
        <v>881</v>
      </c>
      <c r="S135" s="8">
        <v>16500000</v>
      </c>
      <c r="T135" s="9"/>
      <c r="U135" s="5">
        <v>1</v>
      </c>
      <c r="V135" s="9">
        <v>5500000</v>
      </c>
      <c r="W135" s="8">
        <f t="shared" si="10"/>
        <v>22000000</v>
      </c>
      <c r="X135" s="8"/>
      <c r="Y135" s="1">
        <v>90</v>
      </c>
      <c r="Z135" s="1">
        <v>3</v>
      </c>
      <c r="AA135" s="2">
        <v>44000</v>
      </c>
      <c r="AB135" s="2">
        <v>44091</v>
      </c>
      <c r="AC135" s="1"/>
      <c r="AD135" s="2">
        <v>44121</v>
      </c>
      <c r="AE135" s="1"/>
      <c r="AF135" s="1" t="s">
        <v>1052</v>
      </c>
      <c r="AG135" s="1" t="s">
        <v>997</v>
      </c>
      <c r="AH135" s="19"/>
      <c r="AI135" s="19"/>
      <c r="AJ135" s="1" t="str">
        <f t="shared" ca="1" si="11"/>
        <v>EN EJECUCIÓN</v>
      </c>
      <c r="AK135" s="1"/>
      <c r="AL135" s="1" t="s">
        <v>876</v>
      </c>
      <c r="AM135" s="8">
        <f>+W135/4</f>
        <v>5500000</v>
      </c>
      <c r="AN135" s="1" t="s">
        <v>877</v>
      </c>
    </row>
    <row r="136" spans="1:40" s="5" customFormat="1" ht="150" customHeight="1" x14ac:dyDescent="0.25">
      <c r="A136" s="5">
        <v>2020</v>
      </c>
      <c r="B136" s="2">
        <v>43999</v>
      </c>
      <c r="C136" s="1" t="s">
        <v>28</v>
      </c>
      <c r="D136" s="1" t="s">
        <v>836</v>
      </c>
      <c r="E136" s="1" t="s">
        <v>837</v>
      </c>
      <c r="F136" s="7" t="s">
        <v>29</v>
      </c>
      <c r="G136" s="1" t="s">
        <v>30</v>
      </c>
      <c r="H136" s="26" t="s">
        <v>305</v>
      </c>
      <c r="I136" s="1" t="s">
        <v>734</v>
      </c>
      <c r="J136" s="1" t="s">
        <v>319</v>
      </c>
      <c r="K136" s="1"/>
      <c r="L136" s="1"/>
      <c r="M136" s="1"/>
      <c r="N136" s="1">
        <v>79887251</v>
      </c>
      <c r="O136" s="5" t="s">
        <v>299</v>
      </c>
      <c r="P136" s="1" t="s">
        <v>35</v>
      </c>
      <c r="Q136" s="1" t="s">
        <v>865</v>
      </c>
      <c r="R136" s="1" t="s">
        <v>886</v>
      </c>
      <c r="S136" s="8">
        <v>10000000</v>
      </c>
      <c r="T136" s="9"/>
      <c r="V136" s="9"/>
      <c r="W136" s="8">
        <f t="shared" si="10"/>
        <v>10000000</v>
      </c>
      <c r="X136" s="8"/>
      <c r="Y136" s="1">
        <v>120</v>
      </c>
      <c r="Z136" s="1">
        <v>4</v>
      </c>
      <c r="AA136" s="2">
        <v>44000</v>
      </c>
      <c r="AB136" s="2">
        <v>44121</v>
      </c>
      <c r="AC136" s="1"/>
      <c r="AD136" s="2">
        <v>44121</v>
      </c>
      <c r="AE136" s="1"/>
      <c r="AF136" s="1"/>
      <c r="AG136" s="1" t="s">
        <v>57</v>
      </c>
      <c r="AH136" s="19"/>
      <c r="AI136" s="19"/>
      <c r="AJ136" s="1" t="str">
        <f t="shared" ca="1" si="11"/>
        <v>EN EJECUCIÓN</v>
      </c>
      <c r="AK136" s="1"/>
      <c r="AL136" s="1" t="s">
        <v>744</v>
      </c>
      <c r="AM136" s="8">
        <f>+W136/Z136</f>
        <v>2500000</v>
      </c>
      <c r="AN136" s="31" t="s">
        <v>768</v>
      </c>
    </row>
    <row r="137" spans="1:40" s="5" customFormat="1" ht="150" customHeight="1" x14ac:dyDescent="0.25">
      <c r="A137" s="5">
        <v>2020</v>
      </c>
      <c r="B137" s="2">
        <v>44033</v>
      </c>
      <c r="C137" s="1" t="s">
        <v>28</v>
      </c>
      <c r="D137" s="1" t="s">
        <v>846</v>
      </c>
      <c r="E137" s="1" t="s">
        <v>1096</v>
      </c>
      <c r="F137" s="7" t="s">
        <v>571</v>
      </c>
      <c r="G137" s="1" t="s">
        <v>1528</v>
      </c>
      <c r="H137" s="27" t="s">
        <v>854</v>
      </c>
      <c r="I137" s="1"/>
      <c r="J137" s="1" t="s">
        <v>1097</v>
      </c>
      <c r="K137" s="1"/>
      <c r="L137" s="1"/>
      <c r="M137" s="1"/>
      <c r="N137" s="1" t="s">
        <v>1098</v>
      </c>
      <c r="O137" s="1" t="s">
        <v>299</v>
      </c>
      <c r="P137" s="1" t="s">
        <v>992</v>
      </c>
      <c r="Q137" s="1" t="s">
        <v>884</v>
      </c>
      <c r="R137" s="1" t="s">
        <v>1100</v>
      </c>
      <c r="S137" s="8">
        <v>93464905</v>
      </c>
      <c r="T137" s="9"/>
      <c r="V137" s="9"/>
      <c r="W137" s="8">
        <f t="shared" si="10"/>
        <v>93464905</v>
      </c>
      <c r="X137" s="8"/>
      <c r="Y137" s="1">
        <v>90</v>
      </c>
      <c r="Z137" s="1">
        <v>3</v>
      </c>
      <c r="AA137" s="2">
        <v>44036</v>
      </c>
      <c r="AB137" s="2">
        <v>44127</v>
      </c>
      <c r="AC137" s="1"/>
      <c r="AD137" s="2">
        <f>+AB137</f>
        <v>44127</v>
      </c>
      <c r="AE137" s="1"/>
      <c r="AF137" s="1"/>
      <c r="AG137" s="1"/>
      <c r="AH137" s="19"/>
      <c r="AI137" s="19"/>
      <c r="AJ137" s="1" t="str">
        <f t="shared" ca="1" si="11"/>
        <v>EN EJECUCIÓN</v>
      </c>
      <c r="AK137" s="1"/>
      <c r="AL137" s="1"/>
      <c r="AM137" s="8">
        <f t="shared" si="9"/>
        <v>31154968.333333332</v>
      </c>
      <c r="AN137" s="1" t="s">
        <v>1099</v>
      </c>
    </row>
    <row r="138" spans="1:40" s="5" customFormat="1" ht="150" customHeight="1" x14ac:dyDescent="0.25">
      <c r="A138" s="22">
        <v>2020</v>
      </c>
      <c r="B138" s="2"/>
      <c r="C138" s="1" t="s">
        <v>28</v>
      </c>
      <c r="D138" s="1" t="s">
        <v>879</v>
      </c>
      <c r="E138" s="1"/>
      <c r="F138" s="7" t="s">
        <v>571</v>
      </c>
      <c r="G138" s="1" t="s">
        <v>1527</v>
      </c>
      <c r="H138" s="1" t="s">
        <v>880</v>
      </c>
      <c r="I138" s="1" t="s">
        <v>1538</v>
      </c>
      <c r="J138" s="1"/>
      <c r="K138" s="1"/>
      <c r="L138" s="1"/>
      <c r="M138" s="1"/>
      <c r="N138" s="1"/>
      <c r="P138" s="1"/>
      <c r="Q138" s="1"/>
      <c r="R138" s="1"/>
      <c r="S138" s="8"/>
      <c r="T138" s="9"/>
      <c r="V138" s="9"/>
      <c r="W138" s="8">
        <f t="shared" si="10"/>
        <v>0</v>
      </c>
      <c r="X138" s="8"/>
      <c r="Y138" s="1"/>
      <c r="Z138" s="1"/>
      <c r="AA138" s="2"/>
      <c r="AB138" s="2"/>
      <c r="AC138" s="1"/>
      <c r="AD138" s="2"/>
      <c r="AE138" s="1"/>
      <c r="AF138" s="1"/>
      <c r="AG138" s="1"/>
      <c r="AH138" s="19"/>
      <c r="AI138" s="19"/>
      <c r="AJ138" s="1" t="str">
        <f t="shared" ca="1" si="11"/>
        <v>TERMINADO</v>
      </c>
      <c r="AK138" s="1"/>
      <c r="AL138" s="1"/>
      <c r="AM138" s="8"/>
      <c r="AN138" s="1"/>
    </row>
    <row r="139" spans="1:40" s="5" customFormat="1" ht="150" customHeight="1" x14ac:dyDescent="0.25">
      <c r="A139" s="22">
        <v>2020</v>
      </c>
      <c r="B139" s="2">
        <v>44008</v>
      </c>
      <c r="C139" s="1" t="s">
        <v>28</v>
      </c>
      <c r="D139" s="1" t="s">
        <v>887</v>
      </c>
      <c r="E139" s="1" t="s">
        <v>888</v>
      </c>
      <c r="F139" s="7" t="s">
        <v>29</v>
      </c>
      <c r="G139" s="1" t="s">
        <v>30</v>
      </c>
      <c r="H139" s="1" t="s">
        <v>911</v>
      </c>
      <c r="I139" s="1" t="s">
        <v>513</v>
      </c>
      <c r="J139" s="1" t="s">
        <v>1522</v>
      </c>
      <c r="K139" s="1"/>
      <c r="L139" s="1"/>
      <c r="M139" s="1"/>
      <c r="N139" s="43">
        <v>1069726671</v>
      </c>
      <c r="O139" s="5" t="s">
        <v>537</v>
      </c>
      <c r="P139" s="1" t="s">
        <v>31</v>
      </c>
      <c r="Q139" s="1" t="s">
        <v>913</v>
      </c>
      <c r="R139" s="1" t="s">
        <v>977</v>
      </c>
      <c r="S139" s="8">
        <v>16500000</v>
      </c>
      <c r="T139" s="9"/>
      <c r="V139" s="9"/>
      <c r="W139" s="8">
        <f t="shared" si="10"/>
        <v>16500000</v>
      </c>
      <c r="X139" s="8"/>
      <c r="Y139" s="1">
        <v>90</v>
      </c>
      <c r="Z139" s="1">
        <v>3</v>
      </c>
      <c r="AA139" s="2">
        <v>44014</v>
      </c>
      <c r="AB139" s="2">
        <v>44105</v>
      </c>
      <c r="AC139" s="1"/>
      <c r="AD139" s="2">
        <v>44105</v>
      </c>
      <c r="AE139" s="1"/>
      <c r="AF139" s="1"/>
      <c r="AG139" s="1" t="s">
        <v>997</v>
      </c>
      <c r="AH139" s="19"/>
      <c r="AI139" s="19"/>
      <c r="AJ139" s="1" t="str">
        <f t="shared" ca="1" si="11"/>
        <v>EN EJECUCIÓN</v>
      </c>
      <c r="AK139" s="1"/>
      <c r="AL139" s="1" t="s">
        <v>953</v>
      </c>
      <c r="AM139" s="8">
        <f>+W139/Z139</f>
        <v>5500000</v>
      </c>
      <c r="AN139" s="1" t="s">
        <v>954</v>
      </c>
    </row>
    <row r="140" spans="1:40" s="5" customFormat="1" ht="150" customHeight="1" x14ac:dyDescent="0.25">
      <c r="A140" s="22">
        <v>2020</v>
      </c>
      <c r="B140" s="2">
        <v>44007</v>
      </c>
      <c r="C140" s="1" t="s">
        <v>28</v>
      </c>
      <c r="D140" s="1" t="s">
        <v>898</v>
      </c>
      <c r="E140" s="1" t="s">
        <v>897</v>
      </c>
      <c r="F140" s="7" t="s">
        <v>29</v>
      </c>
      <c r="G140" s="1" t="s">
        <v>30</v>
      </c>
      <c r="H140" s="1" t="s">
        <v>899</v>
      </c>
      <c r="I140" s="1" t="s">
        <v>515</v>
      </c>
      <c r="J140" s="1" t="s">
        <v>902</v>
      </c>
      <c r="K140" s="1"/>
      <c r="L140" s="1"/>
      <c r="M140" s="1"/>
      <c r="N140" s="1">
        <v>1020839818</v>
      </c>
      <c r="O140" s="1" t="s">
        <v>537</v>
      </c>
      <c r="P140" s="1" t="s">
        <v>31</v>
      </c>
      <c r="Q140" s="1" t="s">
        <v>900</v>
      </c>
      <c r="R140" s="1" t="s">
        <v>1518</v>
      </c>
      <c r="S140" s="8">
        <v>15000000</v>
      </c>
      <c r="T140" s="9"/>
      <c r="V140" s="9"/>
      <c r="W140" s="8">
        <f t="shared" si="10"/>
        <v>15000000</v>
      </c>
      <c r="X140" s="8"/>
      <c r="Y140" s="1">
        <v>180</v>
      </c>
      <c r="Z140" s="1">
        <v>6</v>
      </c>
      <c r="AA140" s="2">
        <v>44008</v>
      </c>
      <c r="AB140" s="2">
        <v>44190</v>
      </c>
      <c r="AC140" s="1"/>
      <c r="AD140" s="2">
        <v>44190</v>
      </c>
      <c r="AE140" s="1"/>
      <c r="AF140" s="1"/>
      <c r="AG140" s="1" t="s">
        <v>997</v>
      </c>
      <c r="AH140" s="19"/>
      <c r="AI140" s="19"/>
      <c r="AJ140" s="1" t="str">
        <f t="shared" ca="1" si="11"/>
        <v>EN EJECUCIÓN</v>
      </c>
      <c r="AK140" s="1"/>
      <c r="AL140" s="1" t="s">
        <v>680</v>
      </c>
      <c r="AM140" s="8">
        <f>+W140/Z140</f>
        <v>2500000</v>
      </c>
      <c r="AN140" s="1" t="s">
        <v>901</v>
      </c>
    </row>
    <row r="141" spans="1:40" s="5" customFormat="1" ht="150" customHeight="1" x14ac:dyDescent="0.25">
      <c r="A141" s="22">
        <v>2020</v>
      </c>
      <c r="B141" s="2">
        <v>44009</v>
      </c>
      <c r="C141" s="1" t="s">
        <v>28</v>
      </c>
      <c r="D141" s="1" t="s">
        <v>904</v>
      </c>
      <c r="E141" s="1" t="s">
        <v>905</v>
      </c>
      <c r="F141" s="7" t="s">
        <v>29</v>
      </c>
      <c r="G141" s="1" t="s">
        <v>30</v>
      </c>
      <c r="H141" s="1" t="s">
        <v>345</v>
      </c>
      <c r="I141" s="1" t="s">
        <v>515</v>
      </c>
      <c r="J141" s="1" t="s">
        <v>346</v>
      </c>
      <c r="K141" s="1"/>
      <c r="L141" s="1"/>
      <c r="M141" s="1"/>
      <c r="N141" s="12">
        <v>1010239115</v>
      </c>
      <c r="O141" s="1" t="s">
        <v>537</v>
      </c>
      <c r="P141" s="1" t="s">
        <v>31</v>
      </c>
      <c r="Q141" s="1" t="s">
        <v>920</v>
      </c>
      <c r="R141" s="1" t="s">
        <v>950</v>
      </c>
      <c r="S141" s="8">
        <v>16250000</v>
      </c>
      <c r="T141" s="9"/>
      <c r="V141" s="9"/>
      <c r="W141" s="8">
        <f t="shared" si="10"/>
        <v>16250000</v>
      </c>
      <c r="X141" s="8"/>
      <c r="Y141" s="1">
        <v>195</v>
      </c>
      <c r="Z141" s="1" t="s">
        <v>906</v>
      </c>
      <c r="AA141" s="2">
        <v>44012</v>
      </c>
      <c r="AB141" s="2">
        <v>44209</v>
      </c>
      <c r="AC141" s="1"/>
      <c r="AD141" s="2">
        <v>44209</v>
      </c>
      <c r="AE141" s="1"/>
      <c r="AF141" s="1"/>
      <c r="AG141" s="1" t="s">
        <v>912</v>
      </c>
      <c r="AH141" s="19"/>
      <c r="AI141" s="19"/>
      <c r="AJ141" s="1" t="str">
        <f t="shared" ca="1" si="11"/>
        <v>EN EJECUCIÓN</v>
      </c>
      <c r="AK141" s="1"/>
      <c r="AL141" s="1" t="s">
        <v>948</v>
      </c>
      <c r="AM141" s="8">
        <v>2500000</v>
      </c>
      <c r="AN141" s="1" t="s">
        <v>951</v>
      </c>
    </row>
    <row r="142" spans="1:40" s="5" customFormat="1" ht="150" customHeight="1" x14ac:dyDescent="0.25">
      <c r="A142" s="22">
        <v>2020</v>
      </c>
      <c r="B142" s="2">
        <v>44014</v>
      </c>
      <c r="C142" s="1" t="s">
        <v>28</v>
      </c>
      <c r="D142" s="1" t="s">
        <v>907</v>
      </c>
      <c r="E142" s="1" t="s">
        <v>908</v>
      </c>
      <c r="F142" s="7" t="s">
        <v>29</v>
      </c>
      <c r="G142" s="1" t="s">
        <v>30</v>
      </c>
      <c r="H142" s="1" t="s">
        <v>909</v>
      </c>
      <c r="I142" s="1" t="s">
        <v>520</v>
      </c>
      <c r="J142" s="1" t="s">
        <v>434</v>
      </c>
      <c r="K142" s="1"/>
      <c r="L142" s="1"/>
      <c r="M142" s="1"/>
      <c r="N142" s="12">
        <v>7310938</v>
      </c>
      <c r="O142" s="5" t="s">
        <v>537</v>
      </c>
      <c r="P142" s="1" t="s">
        <v>35</v>
      </c>
      <c r="Q142" s="1" t="s">
        <v>910</v>
      </c>
      <c r="R142" s="1" t="s">
        <v>979</v>
      </c>
      <c r="S142" s="8">
        <v>10000000</v>
      </c>
      <c r="T142" s="9"/>
      <c r="V142" s="9"/>
      <c r="W142" s="8">
        <f t="shared" si="10"/>
        <v>10000000</v>
      </c>
      <c r="X142" s="8"/>
      <c r="Y142" s="1">
        <v>120</v>
      </c>
      <c r="Z142" s="1">
        <v>4</v>
      </c>
      <c r="AA142" s="2">
        <v>44014</v>
      </c>
      <c r="AB142" s="2">
        <v>44136</v>
      </c>
      <c r="AC142" s="1"/>
      <c r="AD142" s="2">
        <v>44136</v>
      </c>
      <c r="AE142" s="1"/>
      <c r="AF142" s="1"/>
      <c r="AG142" s="1" t="s">
        <v>998</v>
      </c>
      <c r="AH142" s="19"/>
      <c r="AI142" s="19"/>
      <c r="AJ142" s="1" t="str">
        <f t="shared" ca="1" si="11"/>
        <v>EN EJECUCIÓN</v>
      </c>
      <c r="AK142" s="1"/>
      <c r="AL142" s="1" t="s">
        <v>948</v>
      </c>
      <c r="AM142" s="8">
        <f t="shared" ref="AM142:AM155" si="12">+W142/Z142</f>
        <v>2500000</v>
      </c>
      <c r="AN142" s="1" t="s">
        <v>949</v>
      </c>
    </row>
    <row r="143" spans="1:40" s="5" customFormat="1" ht="150" customHeight="1" x14ac:dyDescent="0.25">
      <c r="A143" s="22">
        <v>2020</v>
      </c>
      <c r="B143" s="2">
        <v>44013</v>
      </c>
      <c r="C143" s="1" t="s">
        <v>28</v>
      </c>
      <c r="D143" s="1" t="s">
        <v>914</v>
      </c>
      <c r="E143" s="1" t="s">
        <v>915</v>
      </c>
      <c r="F143" s="7" t="s">
        <v>29</v>
      </c>
      <c r="G143" s="1" t="s">
        <v>30</v>
      </c>
      <c r="H143" s="1" t="s">
        <v>909</v>
      </c>
      <c r="I143" s="1" t="s">
        <v>520</v>
      </c>
      <c r="J143" s="1" t="s">
        <v>438</v>
      </c>
      <c r="K143" s="1"/>
      <c r="L143" s="1"/>
      <c r="M143" s="1"/>
      <c r="N143" s="12">
        <v>79727760</v>
      </c>
      <c r="O143" s="5" t="s">
        <v>537</v>
      </c>
      <c r="P143" s="1" t="s">
        <v>35</v>
      </c>
      <c r="Q143" s="1" t="s">
        <v>952</v>
      </c>
      <c r="R143" s="1" t="s">
        <v>978</v>
      </c>
      <c r="S143" s="8">
        <v>10000000</v>
      </c>
      <c r="T143" s="9"/>
      <c r="V143" s="9"/>
      <c r="W143" s="8">
        <f t="shared" si="10"/>
        <v>10000000</v>
      </c>
      <c r="X143" s="8"/>
      <c r="Y143" s="1">
        <v>120</v>
      </c>
      <c r="Z143" s="1">
        <v>4</v>
      </c>
      <c r="AA143" s="2">
        <v>44014</v>
      </c>
      <c r="AB143" s="2">
        <v>44136</v>
      </c>
      <c r="AC143" s="1"/>
      <c r="AD143" s="2">
        <v>44136</v>
      </c>
      <c r="AE143" s="1"/>
      <c r="AF143" s="1"/>
      <c r="AG143" s="1" t="s">
        <v>998</v>
      </c>
      <c r="AH143" s="19"/>
      <c r="AI143" s="19"/>
      <c r="AJ143" s="1" t="str">
        <f t="shared" ca="1" si="11"/>
        <v>EN EJECUCIÓN</v>
      </c>
      <c r="AK143" s="1"/>
      <c r="AL143" s="1" t="s">
        <v>948</v>
      </c>
      <c r="AM143" s="8">
        <f t="shared" si="12"/>
        <v>2500000</v>
      </c>
      <c r="AN143" s="1" t="s">
        <v>949</v>
      </c>
    </row>
    <row r="144" spans="1:40" s="5" customFormat="1" ht="150" customHeight="1" x14ac:dyDescent="0.25">
      <c r="A144" s="22">
        <v>2020</v>
      </c>
      <c r="B144" s="2">
        <v>44014</v>
      </c>
      <c r="C144" s="1" t="s">
        <v>28</v>
      </c>
      <c r="D144" s="1" t="s">
        <v>916</v>
      </c>
      <c r="E144" s="1" t="s">
        <v>917</v>
      </c>
      <c r="F144" s="7" t="s">
        <v>29</v>
      </c>
      <c r="G144" s="1" t="s">
        <v>30</v>
      </c>
      <c r="H144" s="1" t="s">
        <v>955</v>
      </c>
      <c r="I144" s="1" t="s">
        <v>513</v>
      </c>
      <c r="J144" s="1" t="s">
        <v>403</v>
      </c>
      <c r="K144" s="1"/>
      <c r="L144" s="1"/>
      <c r="M144" s="1"/>
      <c r="N144" s="12">
        <v>9770381</v>
      </c>
      <c r="O144" s="5" t="s">
        <v>537</v>
      </c>
      <c r="P144" s="1" t="s">
        <v>31</v>
      </c>
      <c r="Q144" s="1" t="s">
        <v>956</v>
      </c>
      <c r="R144" s="1" t="s">
        <v>999</v>
      </c>
      <c r="S144" s="8">
        <v>33000000</v>
      </c>
      <c r="T144" s="8"/>
      <c r="U144" s="1"/>
      <c r="V144" s="8"/>
      <c r="W144" s="8">
        <f t="shared" si="10"/>
        <v>33000000</v>
      </c>
      <c r="X144" s="8"/>
      <c r="Y144" s="1">
        <v>180</v>
      </c>
      <c r="Z144" s="1">
        <v>6</v>
      </c>
      <c r="AA144" s="2">
        <v>44015</v>
      </c>
      <c r="AB144" s="2">
        <v>44199</v>
      </c>
      <c r="AC144" s="1"/>
      <c r="AD144" s="2">
        <v>44199</v>
      </c>
      <c r="AE144" s="1"/>
      <c r="AF144" s="1"/>
      <c r="AG144" s="1" t="s">
        <v>406</v>
      </c>
      <c r="AH144" s="19"/>
      <c r="AI144" s="19"/>
      <c r="AJ144" s="1" t="str">
        <f t="shared" ca="1" si="11"/>
        <v>EN EJECUCIÓN</v>
      </c>
      <c r="AK144" s="1"/>
      <c r="AL144" s="45" t="s">
        <v>957</v>
      </c>
      <c r="AM144" s="8">
        <f t="shared" si="12"/>
        <v>5500000</v>
      </c>
      <c r="AN144" s="1" t="s">
        <v>958</v>
      </c>
    </row>
    <row r="145" spans="1:40" s="5" customFormat="1" ht="150" customHeight="1" x14ac:dyDescent="0.25">
      <c r="A145" s="22">
        <v>2020</v>
      </c>
      <c r="B145" s="2">
        <v>44013</v>
      </c>
      <c r="C145" s="1" t="s">
        <v>28</v>
      </c>
      <c r="D145" s="1" t="s">
        <v>918</v>
      </c>
      <c r="E145" s="1" t="s">
        <v>919</v>
      </c>
      <c r="F145" s="7" t="s">
        <v>29</v>
      </c>
      <c r="G145" s="1" t="s">
        <v>30</v>
      </c>
      <c r="H145" s="1" t="s">
        <v>961</v>
      </c>
      <c r="I145" s="1" t="s">
        <v>513</v>
      </c>
      <c r="J145" s="1" t="s">
        <v>406</v>
      </c>
      <c r="K145" s="1"/>
      <c r="L145" s="1"/>
      <c r="M145" s="1"/>
      <c r="N145" s="12">
        <v>1023861638</v>
      </c>
      <c r="O145" s="5" t="s">
        <v>537</v>
      </c>
      <c r="P145" s="1" t="s">
        <v>962</v>
      </c>
      <c r="Q145" s="1" t="s">
        <v>963</v>
      </c>
      <c r="R145" s="1" t="s">
        <v>1064</v>
      </c>
      <c r="S145" s="8">
        <v>42000000</v>
      </c>
      <c r="T145" s="8"/>
      <c r="U145" s="1"/>
      <c r="V145" s="8"/>
      <c r="W145" s="8">
        <f t="shared" si="10"/>
        <v>42000000</v>
      </c>
      <c r="X145" s="8"/>
      <c r="Y145" s="1">
        <v>180</v>
      </c>
      <c r="Z145" s="1">
        <v>6</v>
      </c>
      <c r="AA145" s="2">
        <v>44013</v>
      </c>
      <c r="AB145" s="2">
        <v>44195</v>
      </c>
      <c r="AC145" s="1"/>
      <c r="AD145" s="2">
        <v>44195</v>
      </c>
      <c r="AE145" s="1"/>
      <c r="AF145" s="1"/>
      <c r="AG145" s="1" t="s">
        <v>997</v>
      </c>
      <c r="AH145" s="19"/>
      <c r="AI145" s="19"/>
      <c r="AJ145" s="1" t="str">
        <f t="shared" ca="1" si="11"/>
        <v>EN EJECUCIÓN</v>
      </c>
      <c r="AK145" s="1"/>
      <c r="AL145" s="44" t="s">
        <v>964</v>
      </c>
      <c r="AM145" s="8">
        <f t="shared" si="12"/>
        <v>7000000</v>
      </c>
      <c r="AN145" s="1" t="s">
        <v>965</v>
      </c>
    </row>
    <row r="146" spans="1:40" s="5" customFormat="1" ht="150" customHeight="1" x14ac:dyDescent="0.25">
      <c r="A146" s="22">
        <v>2020</v>
      </c>
      <c r="B146" s="2">
        <v>44015</v>
      </c>
      <c r="C146" s="1" t="s">
        <v>28</v>
      </c>
      <c r="D146" s="1" t="s">
        <v>921</v>
      </c>
      <c r="E146" s="1" t="s">
        <v>922</v>
      </c>
      <c r="F146" s="7" t="s">
        <v>29</v>
      </c>
      <c r="G146" s="1" t="s">
        <v>30</v>
      </c>
      <c r="H146" s="1" t="s">
        <v>990</v>
      </c>
      <c r="I146" s="1" t="s">
        <v>991</v>
      </c>
      <c r="J146" s="1" t="s">
        <v>923</v>
      </c>
      <c r="K146" s="1"/>
      <c r="L146" s="1"/>
      <c r="M146" s="1"/>
      <c r="N146" s="12">
        <v>1032656552</v>
      </c>
      <c r="O146" s="1" t="s">
        <v>299</v>
      </c>
      <c r="P146" s="1" t="s">
        <v>992</v>
      </c>
      <c r="Q146" s="1" t="s">
        <v>1293</v>
      </c>
      <c r="R146" s="1" t="s">
        <v>1001</v>
      </c>
      <c r="S146" s="8">
        <v>3500000</v>
      </c>
      <c r="T146" s="8"/>
      <c r="U146" s="1">
        <v>1</v>
      </c>
      <c r="V146" s="8">
        <v>1750000</v>
      </c>
      <c r="W146" s="8">
        <f t="shared" si="10"/>
        <v>5250000</v>
      </c>
      <c r="X146" s="8"/>
      <c r="Y146" s="1">
        <v>60</v>
      </c>
      <c r="Z146" s="1">
        <v>2</v>
      </c>
      <c r="AA146" s="2">
        <v>44018</v>
      </c>
      <c r="AB146" s="2">
        <v>44079</v>
      </c>
      <c r="AC146" s="1"/>
      <c r="AD146" s="2">
        <v>44109</v>
      </c>
      <c r="AE146" s="1"/>
      <c r="AF146" s="1" t="s">
        <v>1052</v>
      </c>
      <c r="AG146" s="1" t="s">
        <v>1023</v>
      </c>
      <c r="AH146" s="19"/>
      <c r="AI146" s="19"/>
      <c r="AJ146" s="1" t="str">
        <f t="shared" ca="1" si="11"/>
        <v>EN EJECUCIÓN</v>
      </c>
      <c r="AK146" s="1"/>
      <c r="AL146" s="56" t="s">
        <v>1018</v>
      </c>
      <c r="AM146" s="8">
        <f t="shared" ref="AM146:AM154" si="13">+W146/3</f>
        <v>1750000</v>
      </c>
      <c r="AN146" s="1" t="s">
        <v>1019</v>
      </c>
    </row>
    <row r="147" spans="1:40" s="5" customFormat="1" ht="150" customHeight="1" x14ac:dyDescent="0.25">
      <c r="A147" s="22">
        <v>2020</v>
      </c>
      <c r="B147" s="2">
        <v>44016</v>
      </c>
      <c r="C147" s="1" t="s">
        <v>28</v>
      </c>
      <c r="D147" s="1" t="s">
        <v>926</v>
      </c>
      <c r="E147" s="1" t="s">
        <v>925</v>
      </c>
      <c r="F147" s="7" t="s">
        <v>29</v>
      </c>
      <c r="G147" s="1" t="s">
        <v>30</v>
      </c>
      <c r="H147" s="1" t="s">
        <v>990</v>
      </c>
      <c r="I147" s="1" t="s">
        <v>991</v>
      </c>
      <c r="J147" s="1" t="s">
        <v>924</v>
      </c>
      <c r="K147" s="1"/>
      <c r="L147" s="1"/>
      <c r="M147" s="1"/>
      <c r="N147" s="12">
        <v>1032656544</v>
      </c>
      <c r="O147" s="1" t="s">
        <v>299</v>
      </c>
      <c r="P147" s="1" t="s">
        <v>992</v>
      </c>
      <c r="Q147" s="1" t="s">
        <v>993</v>
      </c>
      <c r="R147" s="1" t="s">
        <v>995</v>
      </c>
      <c r="S147" s="8">
        <v>3500000</v>
      </c>
      <c r="T147" s="8"/>
      <c r="U147" s="1">
        <v>1</v>
      </c>
      <c r="V147" s="8">
        <v>1750000</v>
      </c>
      <c r="W147" s="8">
        <f t="shared" si="10"/>
        <v>5250000</v>
      </c>
      <c r="X147" s="8"/>
      <c r="Y147" s="1">
        <v>60</v>
      </c>
      <c r="Z147" s="1">
        <v>2</v>
      </c>
      <c r="AA147" s="2">
        <v>44018</v>
      </c>
      <c r="AB147" s="2">
        <v>44079</v>
      </c>
      <c r="AC147" s="1"/>
      <c r="AD147" s="2">
        <v>44109</v>
      </c>
      <c r="AE147" s="1"/>
      <c r="AF147" s="1" t="s">
        <v>1052</v>
      </c>
      <c r="AG147" s="1" t="s">
        <v>1023</v>
      </c>
      <c r="AH147" s="19"/>
      <c r="AI147" s="19"/>
      <c r="AJ147" s="1" t="str">
        <f t="shared" ca="1" si="11"/>
        <v>EN EJECUCIÓN</v>
      </c>
      <c r="AK147" s="1"/>
      <c r="AL147" s="57" t="s">
        <v>1018</v>
      </c>
      <c r="AM147" s="8">
        <f t="shared" si="13"/>
        <v>1750000</v>
      </c>
      <c r="AN147" s="1" t="s">
        <v>1019</v>
      </c>
    </row>
    <row r="148" spans="1:40" s="5" customFormat="1" ht="195.75" customHeight="1" x14ac:dyDescent="0.25">
      <c r="A148" s="1">
        <v>2020</v>
      </c>
      <c r="B148" s="2">
        <v>44015</v>
      </c>
      <c r="C148" s="1" t="s">
        <v>28</v>
      </c>
      <c r="D148" s="1" t="s">
        <v>927</v>
      </c>
      <c r="E148" s="1" t="s">
        <v>928</v>
      </c>
      <c r="F148" s="7" t="s">
        <v>29</v>
      </c>
      <c r="G148" s="1" t="s">
        <v>30</v>
      </c>
      <c r="H148" s="1" t="s">
        <v>990</v>
      </c>
      <c r="I148" s="1" t="s">
        <v>991</v>
      </c>
      <c r="J148" s="1" t="s">
        <v>929</v>
      </c>
      <c r="K148" s="1"/>
      <c r="L148" s="1"/>
      <c r="M148" s="1"/>
      <c r="N148" s="12">
        <v>1022966845</v>
      </c>
      <c r="O148" s="1" t="s">
        <v>299</v>
      </c>
      <c r="P148" s="1" t="s">
        <v>992</v>
      </c>
      <c r="Q148" s="1" t="s">
        <v>1296</v>
      </c>
      <c r="R148" s="1" t="s">
        <v>1000</v>
      </c>
      <c r="S148" s="8">
        <v>3500000</v>
      </c>
      <c r="T148" s="8"/>
      <c r="U148" s="1">
        <v>1</v>
      </c>
      <c r="V148" s="8">
        <v>1750000</v>
      </c>
      <c r="W148" s="8">
        <f t="shared" si="10"/>
        <v>5250000</v>
      </c>
      <c r="X148" s="8"/>
      <c r="Y148" s="1">
        <v>60</v>
      </c>
      <c r="Z148" s="1">
        <v>2</v>
      </c>
      <c r="AA148" s="2">
        <v>44018</v>
      </c>
      <c r="AB148" s="2">
        <v>44079</v>
      </c>
      <c r="AC148" s="1"/>
      <c r="AD148" s="2">
        <v>44109</v>
      </c>
      <c r="AE148" s="1"/>
      <c r="AF148" s="1" t="s">
        <v>1052</v>
      </c>
      <c r="AG148" s="1" t="s">
        <v>1023</v>
      </c>
      <c r="AH148" s="19"/>
      <c r="AI148" s="19"/>
      <c r="AJ148" s="1" t="str">
        <f t="shared" ca="1" si="11"/>
        <v>EN EJECUCIÓN</v>
      </c>
      <c r="AK148" s="1"/>
      <c r="AL148" s="58" t="s">
        <v>1018</v>
      </c>
      <c r="AM148" s="8">
        <f t="shared" si="13"/>
        <v>1750000</v>
      </c>
      <c r="AN148" s="1" t="s">
        <v>1019</v>
      </c>
    </row>
    <row r="149" spans="1:40" s="5" customFormat="1" ht="150" customHeight="1" x14ac:dyDescent="0.25">
      <c r="A149" s="1">
        <v>2020</v>
      </c>
      <c r="B149" s="2">
        <v>44015</v>
      </c>
      <c r="C149" s="1" t="s">
        <v>28</v>
      </c>
      <c r="D149" s="1" t="s">
        <v>930</v>
      </c>
      <c r="E149" s="1" t="s">
        <v>931</v>
      </c>
      <c r="F149" s="7" t="s">
        <v>29</v>
      </c>
      <c r="G149" s="1" t="s">
        <v>30</v>
      </c>
      <c r="H149" s="1" t="s">
        <v>990</v>
      </c>
      <c r="I149" s="1" t="s">
        <v>991</v>
      </c>
      <c r="J149" s="1" t="s">
        <v>966</v>
      </c>
      <c r="K149" s="1"/>
      <c r="L149" s="1"/>
      <c r="M149" s="1"/>
      <c r="N149" s="12">
        <v>52373257</v>
      </c>
      <c r="O149" s="5" t="s">
        <v>299</v>
      </c>
      <c r="P149" s="1" t="s">
        <v>992</v>
      </c>
      <c r="Q149" s="1" t="s">
        <v>989</v>
      </c>
      <c r="R149" s="1" t="s">
        <v>994</v>
      </c>
      <c r="S149" s="8">
        <v>3500000</v>
      </c>
      <c r="T149" s="8"/>
      <c r="U149" s="1">
        <v>1</v>
      </c>
      <c r="V149" s="8">
        <v>1750000</v>
      </c>
      <c r="W149" s="8">
        <f t="shared" si="10"/>
        <v>5250000</v>
      </c>
      <c r="X149" s="8"/>
      <c r="Y149" s="1">
        <v>60</v>
      </c>
      <c r="Z149" s="1">
        <v>2</v>
      </c>
      <c r="AA149" s="2">
        <v>44018</v>
      </c>
      <c r="AB149" s="2">
        <v>44079</v>
      </c>
      <c r="AC149" s="1"/>
      <c r="AD149" s="2">
        <v>44109</v>
      </c>
      <c r="AE149" s="1"/>
      <c r="AF149" s="1" t="s">
        <v>1052</v>
      </c>
      <c r="AG149" s="1" t="s">
        <v>1061</v>
      </c>
      <c r="AH149" s="19"/>
      <c r="AI149" s="19"/>
      <c r="AJ149" s="1" t="str">
        <f t="shared" ca="1" si="11"/>
        <v>EN EJECUCIÓN</v>
      </c>
      <c r="AK149" s="1"/>
      <c r="AL149" s="57" t="s">
        <v>1018</v>
      </c>
      <c r="AM149" s="8">
        <f t="shared" si="13"/>
        <v>1750000</v>
      </c>
      <c r="AN149" s="1" t="s">
        <v>1019</v>
      </c>
    </row>
    <row r="150" spans="1:40" s="5" customFormat="1" ht="150" customHeight="1" x14ac:dyDescent="0.25">
      <c r="A150" s="1">
        <v>2020</v>
      </c>
      <c r="B150" s="2">
        <v>44022</v>
      </c>
      <c r="C150" s="1" t="s">
        <v>28</v>
      </c>
      <c r="D150" s="1" t="s">
        <v>932</v>
      </c>
      <c r="E150" s="1" t="s">
        <v>933</v>
      </c>
      <c r="F150" s="7" t="s">
        <v>29</v>
      </c>
      <c r="G150" s="1" t="s">
        <v>30</v>
      </c>
      <c r="H150" s="1" t="s">
        <v>1020</v>
      </c>
      <c r="I150" s="1" t="s">
        <v>513</v>
      </c>
      <c r="J150" s="1" t="s">
        <v>1514</v>
      </c>
      <c r="K150" s="1"/>
      <c r="L150" s="1"/>
      <c r="M150" s="1"/>
      <c r="N150" s="12">
        <v>80779609</v>
      </c>
      <c r="O150" s="1" t="s">
        <v>299</v>
      </c>
      <c r="P150" s="1" t="s">
        <v>992</v>
      </c>
      <c r="Q150" s="1" t="s">
        <v>1032</v>
      </c>
      <c r="R150" s="1" t="s">
        <v>1063</v>
      </c>
      <c r="S150" s="8">
        <v>8400000</v>
      </c>
      <c r="T150" s="8"/>
      <c r="U150" s="1"/>
      <c r="V150" s="8"/>
      <c r="W150" s="8">
        <f t="shared" si="10"/>
        <v>8400000</v>
      </c>
      <c r="X150" s="8"/>
      <c r="Y150" s="1">
        <v>60</v>
      </c>
      <c r="Z150" s="1">
        <v>2</v>
      </c>
      <c r="AA150" s="2">
        <v>44022</v>
      </c>
      <c r="AB150" s="2">
        <v>44083</v>
      </c>
      <c r="AC150" s="1"/>
      <c r="AD150" s="2">
        <v>44083</v>
      </c>
      <c r="AE150" s="1"/>
      <c r="AF150" s="1"/>
      <c r="AG150" s="1" t="s">
        <v>1023</v>
      </c>
      <c r="AH150" s="19"/>
      <c r="AI150" s="19"/>
      <c r="AJ150" s="1" t="str">
        <f t="shared" ca="1" si="11"/>
        <v>EN EJECUCIÓN</v>
      </c>
      <c r="AK150" s="1"/>
      <c r="AL150" s="57" t="s">
        <v>1021</v>
      </c>
      <c r="AM150" s="8">
        <f>+W150/2</f>
        <v>4200000</v>
      </c>
      <c r="AN150" s="1" t="s">
        <v>1022</v>
      </c>
    </row>
    <row r="151" spans="1:40" s="5" customFormat="1" ht="150" customHeight="1" x14ac:dyDescent="0.25">
      <c r="A151" s="1">
        <v>2020</v>
      </c>
      <c r="B151" s="2">
        <v>44022</v>
      </c>
      <c r="C151" s="1" t="s">
        <v>28</v>
      </c>
      <c r="D151" s="1" t="s">
        <v>934</v>
      </c>
      <c r="E151" s="1" t="s">
        <v>935</v>
      </c>
      <c r="F151" s="7" t="s">
        <v>29</v>
      </c>
      <c r="G151" s="1" t="s">
        <v>30</v>
      </c>
      <c r="H151" s="1" t="s">
        <v>1020</v>
      </c>
      <c r="I151" s="1" t="s">
        <v>513</v>
      </c>
      <c r="J151" s="1" t="s">
        <v>1023</v>
      </c>
      <c r="K151" s="1"/>
      <c r="L151" s="1"/>
      <c r="M151" s="1"/>
      <c r="N151" s="12">
        <v>1022971492</v>
      </c>
      <c r="O151" s="1" t="s">
        <v>299</v>
      </c>
      <c r="P151" s="1" t="s">
        <v>992</v>
      </c>
      <c r="Q151" s="1" t="s">
        <v>1294</v>
      </c>
      <c r="R151" s="1" t="s">
        <v>1070</v>
      </c>
      <c r="S151" s="8">
        <v>8400000</v>
      </c>
      <c r="T151" s="8"/>
      <c r="U151" s="1">
        <v>1</v>
      </c>
      <c r="V151" s="8">
        <v>4200000</v>
      </c>
      <c r="W151" s="8">
        <f t="shared" si="10"/>
        <v>12600000</v>
      </c>
      <c r="X151" s="8"/>
      <c r="Y151" s="1">
        <v>60</v>
      </c>
      <c r="Z151" s="1">
        <v>2</v>
      </c>
      <c r="AA151" s="2">
        <v>44022</v>
      </c>
      <c r="AB151" s="2">
        <v>44083</v>
      </c>
      <c r="AC151" s="1"/>
      <c r="AD151" s="2">
        <v>44113</v>
      </c>
      <c r="AE151" s="1"/>
      <c r="AF151" s="1" t="s">
        <v>1052</v>
      </c>
      <c r="AG151" s="1" t="s">
        <v>131</v>
      </c>
      <c r="AH151" s="19"/>
      <c r="AI151" s="19"/>
      <c r="AJ151" s="1" t="str">
        <f t="shared" ca="1" si="11"/>
        <v>EN EJECUCIÓN</v>
      </c>
      <c r="AK151" s="1"/>
      <c r="AL151" s="57" t="s">
        <v>1021</v>
      </c>
      <c r="AM151" s="8">
        <f t="shared" si="13"/>
        <v>4200000</v>
      </c>
      <c r="AN151" s="1" t="s">
        <v>1022</v>
      </c>
    </row>
    <row r="152" spans="1:40" s="5" customFormat="1" ht="150" customHeight="1" x14ac:dyDescent="0.25">
      <c r="A152" s="1">
        <v>2020</v>
      </c>
      <c r="B152" s="2">
        <v>44022</v>
      </c>
      <c r="C152" s="1" t="s">
        <v>28</v>
      </c>
      <c r="D152" s="1" t="s">
        <v>936</v>
      </c>
      <c r="E152" s="1" t="s">
        <v>937</v>
      </c>
      <c r="F152" s="7" t="s">
        <v>29</v>
      </c>
      <c r="G152" s="1" t="s">
        <v>30</v>
      </c>
      <c r="H152" s="1" t="s">
        <v>1020</v>
      </c>
      <c r="I152" s="1" t="s">
        <v>513</v>
      </c>
      <c r="J152" s="1" t="s">
        <v>938</v>
      </c>
      <c r="K152" s="1"/>
      <c r="L152" s="1"/>
      <c r="M152" s="1"/>
      <c r="N152" s="12">
        <v>52463042</v>
      </c>
      <c r="O152" s="1" t="s">
        <v>299</v>
      </c>
      <c r="P152" s="1" t="s">
        <v>992</v>
      </c>
      <c r="Q152" s="1" t="s">
        <v>1029</v>
      </c>
      <c r="R152" s="1" t="s">
        <v>1047</v>
      </c>
      <c r="S152" s="8">
        <v>8400000</v>
      </c>
      <c r="T152" s="8"/>
      <c r="U152" s="1">
        <v>1</v>
      </c>
      <c r="V152" s="8">
        <v>4200000</v>
      </c>
      <c r="W152" s="8">
        <f t="shared" si="10"/>
        <v>12600000</v>
      </c>
      <c r="X152" s="8"/>
      <c r="Y152" s="1">
        <v>60</v>
      </c>
      <c r="Z152" s="1">
        <v>2</v>
      </c>
      <c r="AA152" s="2">
        <v>44022</v>
      </c>
      <c r="AB152" s="2">
        <v>44083</v>
      </c>
      <c r="AC152" s="1"/>
      <c r="AD152" s="2">
        <v>44113</v>
      </c>
      <c r="AE152" s="1"/>
      <c r="AF152" s="1" t="s">
        <v>1052</v>
      </c>
      <c r="AG152" s="1" t="s">
        <v>1061</v>
      </c>
      <c r="AH152" s="19"/>
      <c r="AI152" s="19"/>
      <c r="AJ152" s="1" t="str">
        <f t="shared" ca="1" si="11"/>
        <v>EN EJECUCIÓN</v>
      </c>
      <c r="AK152" s="1"/>
      <c r="AL152" s="57" t="s">
        <v>1021</v>
      </c>
      <c r="AM152" s="8">
        <f t="shared" si="13"/>
        <v>4200000</v>
      </c>
      <c r="AN152" s="1" t="s">
        <v>1022</v>
      </c>
    </row>
    <row r="153" spans="1:40" s="5" customFormat="1" ht="150" customHeight="1" x14ac:dyDescent="0.25">
      <c r="A153" s="1">
        <v>2020</v>
      </c>
      <c r="B153" s="2">
        <v>44014</v>
      </c>
      <c r="C153" s="1" t="s">
        <v>28</v>
      </c>
      <c r="D153" s="1" t="s">
        <v>943</v>
      </c>
      <c r="E153" s="1" t="s">
        <v>944</v>
      </c>
      <c r="F153" s="7" t="s">
        <v>29</v>
      </c>
      <c r="G153" s="1" t="s">
        <v>30</v>
      </c>
      <c r="H153" s="1" t="s">
        <v>990</v>
      </c>
      <c r="I153" s="1" t="s">
        <v>991</v>
      </c>
      <c r="J153" s="1" t="s">
        <v>1513</v>
      </c>
      <c r="K153" s="1"/>
      <c r="L153" s="1"/>
      <c r="M153" s="1"/>
      <c r="N153" s="12">
        <v>1032656505</v>
      </c>
      <c r="O153" s="1" t="s">
        <v>299</v>
      </c>
      <c r="P153" s="1" t="s">
        <v>992</v>
      </c>
      <c r="Q153" s="1" t="s">
        <v>1007</v>
      </c>
      <c r="R153" s="1" t="s">
        <v>1008</v>
      </c>
      <c r="S153" s="8">
        <v>3500000</v>
      </c>
      <c r="T153" s="8"/>
      <c r="U153" s="5">
        <v>1</v>
      </c>
      <c r="V153" s="8">
        <v>1750000</v>
      </c>
      <c r="W153" s="8">
        <f t="shared" si="10"/>
        <v>5250000</v>
      </c>
      <c r="X153" s="8"/>
      <c r="Y153" s="1">
        <v>60</v>
      </c>
      <c r="Z153" s="1">
        <v>2</v>
      </c>
      <c r="AA153" s="2">
        <v>44018</v>
      </c>
      <c r="AB153" s="2">
        <v>44079</v>
      </c>
      <c r="AC153" s="1"/>
      <c r="AD153" s="2">
        <v>44109</v>
      </c>
      <c r="AE153" s="1"/>
      <c r="AF153" s="1" t="s">
        <v>1052</v>
      </c>
      <c r="AG153" s="1" t="s">
        <v>1023</v>
      </c>
      <c r="AH153" s="19"/>
      <c r="AI153" s="19"/>
      <c r="AJ153" s="1" t="str">
        <f t="shared" ca="1" si="11"/>
        <v>EN EJECUCIÓN</v>
      </c>
      <c r="AK153" s="1"/>
      <c r="AL153" s="56" t="s">
        <v>1018</v>
      </c>
      <c r="AM153" s="8">
        <f t="shared" si="13"/>
        <v>1750000</v>
      </c>
      <c r="AN153" s="1" t="s">
        <v>1019</v>
      </c>
    </row>
    <row r="154" spans="1:40" s="5" customFormat="1" ht="150" customHeight="1" x14ac:dyDescent="0.25">
      <c r="A154" s="1">
        <v>2020</v>
      </c>
      <c r="B154" s="2">
        <v>44022</v>
      </c>
      <c r="C154" s="1" t="s">
        <v>28</v>
      </c>
      <c r="D154" s="1" t="s">
        <v>945</v>
      </c>
      <c r="E154" s="1" t="s">
        <v>946</v>
      </c>
      <c r="F154" s="7" t="s">
        <v>29</v>
      </c>
      <c r="G154" s="1" t="s">
        <v>30</v>
      </c>
      <c r="H154" s="1" t="s">
        <v>1020</v>
      </c>
      <c r="I154" s="1" t="s">
        <v>513</v>
      </c>
      <c r="J154" s="1" t="s">
        <v>1061</v>
      </c>
      <c r="K154" s="1"/>
      <c r="L154" s="1"/>
      <c r="M154" s="1"/>
      <c r="N154" s="12">
        <v>1013613113</v>
      </c>
      <c r="O154" s="1" t="s">
        <v>299</v>
      </c>
      <c r="P154" s="1" t="s">
        <v>992</v>
      </c>
      <c r="Q154" s="1" t="s">
        <v>1030</v>
      </c>
      <c r="R154" s="1" t="s">
        <v>1062</v>
      </c>
      <c r="S154" s="8">
        <v>8400000</v>
      </c>
      <c r="T154" s="8"/>
      <c r="U154" s="1">
        <v>1</v>
      </c>
      <c r="V154" s="8">
        <v>4200000</v>
      </c>
      <c r="W154" s="8">
        <f t="shared" si="10"/>
        <v>12600000</v>
      </c>
      <c r="X154" s="8"/>
      <c r="Y154" s="1">
        <v>60</v>
      </c>
      <c r="Z154" s="1">
        <v>2</v>
      </c>
      <c r="AA154" s="2">
        <v>44022</v>
      </c>
      <c r="AB154" s="2">
        <v>44083</v>
      </c>
      <c r="AC154" s="1"/>
      <c r="AD154" s="2">
        <v>44113</v>
      </c>
      <c r="AE154" s="1"/>
      <c r="AF154" s="1" t="s">
        <v>1052</v>
      </c>
      <c r="AG154" s="1" t="s">
        <v>131</v>
      </c>
      <c r="AH154" s="19"/>
      <c r="AI154" s="19"/>
      <c r="AJ154" s="1" t="str">
        <f t="shared" ca="1" si="11"/>
        <v>EN EJECUCIÓN</v>
      </c>
      <c r="AK154" s="1"/>
      <c r="AL154" s="57" t="s">
        <v>1021</v>
      </c>
      <c r="AM154" s="8">
        <f t="shared" si="13"/>
        <v>4200000</v>
      </c>
      <c r="AN154" s="1" t="s">
        <v>1022</v>
      </c>
    </row>
    <row r="155" spans="1:40" s="5" customFormat="1" ht="150" customHeight="1" x14ac:dyDescent="0.25">
      <c r="A155" s="1">
        <v>2020</v>
      </c>
      <c r="B155" s="2">
        <v>44015</v>
      </c>
      <c r="C155" s="1" t="s">
        <v>28</v>
      </c>
      <c r="D155" s="1" t="s">
        <v>959</v>
      </c>
      <c r="E155" s="1" t="s">
        <v>960</v>
      </c>
      <c r="F155" s="7" t="s">
        <v>29</v>
      </c>
      <c r="G155" s="1" t="s">
        <v>30</v>
      </c>
      <c r="H155" s="1" t="s">
        <v>1003</v>
      </c>
      <c r="I155" s="1" t="s">
        <v>513</v>
      </c>
      <c r="J155" s="1" t="s">
        <v>397</v>
      </c>
      <c r="K155" s="1"/>
      <c r="L155" s="1"/>
      <c r="M155" s="1"/>
      <c r="N155" s="12">
        <v>79399527</v>
      </c>
      <c r="O155" s="1" t="s">
        <v>299</v>
      </c>
      <c r="P155" s="1" t="s">
        <v>992</v>
      </c>
      <c r="Q155" s="1" t="s">
        <v>1031</v>
      </c>
      <c r="R155" s="1" t="s">
        <v>1002</v>
      </c>
      <c r="S155" s="8">
        <v>33000000</v>
      </c>
      <c r="T155" s="8"/>
      <c r="U155" s="1"/>
      <c r="V155" s="8"/>
      <c r="W155" s="8">
        <f t="shared" si="10"/>
        <v>33000000</v>
      </c>
      <c r="X155" s="8"/>
      <c r="Y155" s="1">
        <v>180</v>
      </c>
      <c r="Z155" s="1">
        <v>6</v>
      </c>
      <c r="AA155" s="2">
        <v>44018</v>
      </c>
      <c r="AB155" s="2">
        <v>44201</v>
      </c>
      <c r="AC155" s="1"/>
      <c r="AD155" s="2">
        <v>44201</v>
      </c>
      <c r="AE155" s="1"/>
      <c r="AF155" s="1"/>
      <c r="AG155" s="1" t="s">
        <v>912</v>
      </c>
      <c r="AH155" s="19"/>
      <c r="AI155" s="19"/>
      <c r="AJ155" s="1" t="str">
        <f t="shared" ca="1" si="11"/>
        <v>EN EJECUCIÓN</v>
      </c>
      <c r="AK155" s="1"/>
      <c r="AL155" s="44" t="s">
        <v>1027</v>
      </c>
      <c r="AM155" s="8">
        <f t="shared" si="12"/>
        <v>5500000</v>
      </c>
      <c r="AN155" s="1" t="s">
        <v>1028</v>
      </c>
    </row>
    <row r="156" spans="1:40" s="5" customFormat="1" ht="150" customHeight="1" x14ac:dyDescent="0.25">
      <c r="A156" s="1">
        <v>2020</v>
      </c>
      <c r="B156" s="2">
        <v>44022</v>
      </c>
      <c r="C156" s="1" t="s">
        <v>28</v>
      </c>
      <c r="D156" s="1" t="s">
        <v>967</v>
      </c>
      <c r="E156" s="1" t="s">
        <v>968</v>
      </c>
      <c r="F156" s="7" t="s">
        <v>29</v>
      </c>
      <c r="G156" s="1" t="s">
        <v>30</v>
      </c>
      <c r="H156" s="1" t="s">
        <v>990</v>
      </c>
      <c r="I156" s="1" t="s">
        <v>991</v>
      </c>
      <c r="J156" s="1" t="s">
        <v>969</v>
      </c>
      <c r="K156" s="1"/>
      <c r="L156" s="1"/>
      <c r="M156" s="1"/>
      <c r="N156" s="12">
        <v>1023009879</v>
      </c>
      <c r="O156" s="1" t="s">
        <v>299</v>
      </c>
      <c r="P156" s="1" t="s">
        <v>992</v>
      </c>
      <c r="Q156" s="1" t="s">
        <v>1024</v>
      </c>
      <c r="R156" s="1" t="s">
        <v>1043</v>
      </c>
      <c r="S156" s="8">
        <v>3500000</v>
      </c>
      <c r="T156" s="8"/>
      <c r="U156" s="1">
        <v>1</v>
      </c>
      <c r="V156" s="8">
        <v>1750000</v>
      </c>
      <c r="W156" s="8">
        <f t="shared" si="10"/>
        <v>5250000</v>
      </c>
      <c r="X156" s="8"/>
      <c r="Y156" s="1">
        <v>60</v>
      </c>
      <c r="Z156" s="1">
        <v>2</v>
      </c>
      <c r="AA156" s="2">
        <v>44022</v>
      </c>
      <c r="AB156" s="2">
        <v>44083</v>
      </c>
      <c r="AC156" s="1"/>
      <c r="AD156" s="2">
        <v>44113</v>
      </c>
      <c r="AE156" s="1"/>
      <c r="AF156" s="1" t="s">
        <v>1052</v>
      </c>
      <c r="AG156" s="1" t="s">
        <v>1061</v>
      </c>
      <c r="AH156" s="19"/>
      <c r="AI156" s="19"/>
      <c r="AJ156" s="1" t="str">
        <f t="shared" ca="1" si="11"/>
        <v>EN EJECUCIÓN</v>
      </c>
      <c r="AK156" s="1"/>
      <c r="AL156" s="56" t="s">
        <v>1018</v>
      </c>
      <c r="AM156" s="8">
        <f t="shared" ref="AM156:AM164" si="14">+W156/3</f>
        <v>1750000</v>
      </c>
      <c r="AN156" s="1" t="s">
        <v>1019</v>
      </c>
    </row>
    <row r="157" spans="1:40" s="5" customFormat="1" ht="150" customHeight="1" x14ac:dyDescent="0.25">
      <c r="A157" s="1">
        <v>2020</v>
      </c>
      <c r="B157" s="2">
        <v>44015</v>
      </c>
      <c r="C157" s="1" t="s">
        <v>28</v>
      </c>
      <c r="D157" s="1" t="s">
        <v>970</v>
      </c>
      <c r="E157" s="1" t="s">
        <v>972</v>
      </c>
      <c r="F157" s="7" t="s">
        <v>29</v>
      </c>
      <c r="G157" s="1" t="s">
        <v>30</v>
      </c>
      <c r="H157" s="1" t="s">
        <v>990</v>
      </c>
      <c r="I157" s="1" t="s">
        <v>991</v>
      </c>
      <c r="J157" s="1" t="s">
        <v>1009</v>
      </c>
      <c r="K157" s="1"/>
      <c r="L157" s="1"/>
      <c r="M157" s="1"/>
      <c r="N157" s="12">
        <v>1032656457</v>
      </c>
      <c r="O157" s="1" t="s">
        <v>299</v>
      </c>
      <c r="P157" s="1" t="s">
        <v>992</v>
      </c>
      <c r="Q157" s="1" t="s">
        <v>1010</v>
      </c>
      <c r="R157" s="1" t="s">
        <v>1004</v>
      </c>
      <c r="S157" s="8">
        <v>3500000</v>
      </c>
      <c r="T157" s="8"/>
      <c r="U157" s="1">
        <v>1</v>
      </c>
      <c r="V157" s="8">
        <v>1750000</v>
      </c>
      <c r="W157" s="8">
        <f t="shared" si="10"/>
        <v>5250000</v>
      </c>
      <c r="X157" s="8"/>
      <c r="Y157" s="1">
        <v>60</v>
      </c>
      <c r="Z157" s="1">
        <v>2</v>
      </c>
      <c r="AA157" s="2">
        <v>44018</v>
      </c>
      <c r="AB157" s="2">
        <v>44079</v>
      </c>
      <c r="AC157" s="1"/>
      <c r="AD157" s="2">
        <v>44109</v>
      </c>
      <c r="AE157" s="1"/>
      <c r="AF157" s="1" t="s">
        <v>1052</v>
      </c>
      <c r="AG157" s="1" t="s">
        <v>1061</v>
      </c>
      <c r="AH157" s="19"/>
      <c r="AI157" s="19"/>
      <c r="AJ157" s="1" t="str">
        <f t="shared" ca="1" si="11"/>
        <v>EN EJECUCIÓN</v>
      </c>
      <c r="AK157" s="1"/>
      <c r="AL157" s="56" t="s">
        <v>1018</v>
      </c>
      <c r="AM157" s="8">
        <f t="shared" si="14"/>
        <v>1750000</v>
      </c>
      <c r="AN157" s="1" t="s">
        <v>1019</v>
      </c>
    </row>
    <row r="158" spans="1:40" s="5" customFormat="1" ht="150" customHeight="1" x14ac:dyDescent="0.25">
      <c r="A158" s="1">
        <v>2020</v>
      </c>
      <c r="B158" s="2">
        <v>44015</v>
      </c>
      <c r="C158" s="1" t="s">
        <v>28</v>
      </c>
      <c r="D158" s="1" t="s">
        <v>971</v>
      </c>
      <c r="E158" s="1" t="s">
        <v>973</v>
      </c>
      <c r="F158" s="7" t="s">
        <v>29</v>
      </c>
      <c r="G158" s="1" t="s">
        <v>30</v>
      </c>
      <c r="H158" s="1" t="s">
        <v>990</v>
      </c>
      <c r="I158" s="1" t="s">
        <v>991</v>
      </c>
      <c r="J158" s="1" t="s">
        <v>974</v>
      </c>
      <c r="K158" s="1"/>
      <c r="L158" s="1"/>
      <c r="M158" s="1"/>
      <c r="N158" s="12">
        <v>52294340</v>
      </c>
      <c r="O158" s="1" t="s">
        <v>299</v>
      </c>
      <c r="P158" s="1" t="s">
        <v>992</v>
      </c>
      <c r="Q158" s="1" t="s">
        <v>1011</v>
      </c>
      <c r="R158" s="1" t="s">
        <v>1005</v>
      </c>
      <c r="S158" s="8">
        <v>3500000</v>
      </c>
      <c r="T158" s="8"/>
      <c r="U158" s="1">
        <v>1</v>
      </c>
      <c r="V158" s="8">
        <v>1750000</v>
      </c>
      <c r="W158" s="8">
        <f t="shared" si="10"/>
        <v>5250000</v>
      </c>
      <c r="X158" s="8"/>
      <c r="Y158" s="1">
        <v>60</v>
      </c>
      <c r="Z158" s="1">
        <v>2</v>
      </c>
      <c r="AA158" s="2">
        <v>44018</v>
      </c>
      <c r="AB158" s="2">
        <v>44079</v>
      </c>
      <c r="AC158" s="1"/>
      <c r="AD158" s="2">
        <v>44109</v>
      </c>
      <c r="AE158" s="1"/>
      <c r="AF158" s="1" t="s">
        <v>1052</v>
      </c>
      <c r="AG158" s="1" t="s">
        <v>1061</v>
      </c>
      <c r="AH158" s="19"/>
      <c r="AI158" s="19"/>
      <c r="AJ158" s="1" t="str">
        <f t="shared" ca="1" si="11"/>
        <v>EN EJECUCIÓN</v>
      </c>
      <c r="AK158" s="1"/>
      <c r="AL158" s="56" t="s">
        <v>1018</v>
      </c>
      <c r="AM158" s="8">
        <f t="shared" si="14"/>
        <v>1750000</v>
      </c>
      <c r="AN158" s="1" t="s">
        <v>1019</v>
      </c>
    </row>
    <row r="159" spans="1:40" s="5" customFormat="1" ht="150" customHeight="1" x14ac:dyDescent="0.25">
      <c r="A159" s="1">
        <v>2020</v>
      </c>
      <c r="B159" s="2">
        <v>44020</v>
      </c>
      <c r="C159" s="1" t="s">
        <v>28</v>
      </c>
      <c r="D159" s="1" t="s">
        <v>975</v>
      </c>
      <c r="E159" s="1" t="s">
        <v>976</v>
      </c>
      <c r="F159" s="7" t="s">
        <v>29</v>
      </c>
      <c r="G159" s="1" t="s">
        <v>30</v>
      </c>
      <c r="H159" s="1" t="s">
        <v>990</v>
      </c>
      <c r="I159" s="1" t="s">
        <v>991</v>
      </c>
      <c r="J159" s="1" t="s">
        <v>1025</v>
      </c>
      <c r="K159" s="1"/>
      <c r="L159" s="1"/>
      <c r="M159" s="1"/>
      <c r="N159" s="12">
        <v>1072896239</v>
      </c>
      <c r="O159" s="1" t="s">
        <v>299</v>
      </c>
      <c r="P159" s="1" t="s">
        <v>992</v>
      </c>
      <c r="Q159" s="1" t="s">
        <v>1292</v>
      </c>
      <c r="R159" s="1" t="s">
        <v>1069</v>
      </c>
      <c r="S159" s="8">
        <v>3500000</v>
      </c>
      <c r="T159" s="8"/>
      <c r="U159" s="1">
        <v>1</v>
      </c>
      <c r="V159" s="8">
        <v>1750000</v>
      </c>
      <c r="W159" s="8">
        <f t="shared" si="10"/>
        <v>5250000</v>
      </c>
      <c r="X159" s="8"/>
      <c r="Y159" s="1">
        <v>60</v>
      </c>
      <c r="Z159" s="1">
        <v>2</v>
      </c>
      <c r="AA159" s="2">
        <v>44021</v>
      </c>
      <c r="AB159" s="2">
        <v>44082</v>
      </c>
      <c r="AC159" s="1"/>
      <c r="AD159" s="2">
        <v>44112</v>
      </c>
      <c r="AE159" s="1"/>
      <c r="AF159" s="1" t="s">
        <v>1052</v>
      </c>
      <c r="AG159" s="1" t="s">
        <v>1061</v>
      </c>
      <c r="AH159" s="19"/>
      <c r="AI159" s="19"/>
      <c r="AJ159" s="1" t="str">
        <f t="shared" ca="1" si="11"/>
        <v>EN EJECUCIÓN</v>
      </c>
      <c r="AK159" s="1"/>
      <c r="AL159" s="56" t="s">
        <v>1018</v>
      </c>
      <c r="AM159" s="8">
        <f t="shared" si="14"/>
        <v>1750000</v>
      </c>
      <c r="AN159" s="1" t="s">
        <v>1019</v>
      </c>
    </row>
    <row r="160" spans="1:40" s="5" customFormat="1" ht="150" customHeight="1" x14ac:dyDescent="0.25">
      <c r="A160" s="1">
        <v>2020</v>
      </c>
      <c r="B160" s="2">
        <v>44022</v>
      </c>
      <c r="C160" s="1" t="s">
        <v>28</v>
      </c>
      <c r="D160" s="1" t="s">
        <v>980</v>
      </c>
      <c r="E160" s="1" t="s">
        <v>981</v>
      </c>
      <c r="F160" s="7" t="s">
        <v>29</v>
      </c>
      <c r="G160" s="1" t="s">
        <v>30</v>
      </c>
      <c r="H160" s="1" t="s">
        <v>990</v>
      </c>
      <c r="I160" s="1" t="s">
        <v>991</v>
      </c>
      <c r="J160" s="1" t="s">
        <v>1042</v>
      </c>
      <c r="K160" s="1"/>
      <c r="L160" s="1"/>
      <c r="M160" s="1"/>
      <c r="N160" s="12">
        <v>1032656565</v>
      </c>
      <c r="O160" s="1" t="s">
        <v>299</v>
      </c>
      <c r="P160" s="1" t="s">
        <v>992</v>
      </c>
      <c r="Q160" s="1" t="s">
        <v>1299</v>
      </c>
      <c r="R160" s="1" t="s">
        <v>1044</v>
      </c>
      <c r="S160" s="8">
        <v>3500000</v>
      </c>
      <c r="T160" s="8"/>
      <c r="U160" s="1">
        <v>1</v>
      </c>
      <c r="V160" s="8">
        <v>1750000</v>
      </c>
      <c r="W160" s="8">
        <f t="shared" si="10"/>
        <v>5250000</v>
      </c>
      <c r="X160" s="8"/>
      <c r="Y160" s="1">
        <v>60</v>
      </c>
      <c r="Z160" s="1">
        <v>2</v>
      </c>
      <c r="AA160" s="2">
        <v>44022</v>
      </c>
      <c r="AB160" s="2">
        <v>44083</v>
      </c>
      <c r="AC160" s="1"/>
      <c r="AD160" s="2">
        <v>44113</v>
      </c>
      <c r="AE160" s="1"/>
      <c r="AF160" s="1" t="s">
        <v>1052</v>
      </c>
      <c r="AG160" s="1" t="s">
        <v>1023</v>
      </c>
      <c r="AH160" s="19"/>
      <c r="AI160" s="19"/>
      <c r="AJ160" s="1" t="str">
        <f t="shared" ca="1" si="11"/>
        <v>EN EJECUCIÓN</v>
      </c>
      <c r="AK160" s="1"/>
      <c r="AL160" s="56" t="s">
        <v>1018</v>
      </c>
      <c r="AM160" s="8">
        <f t="shared" si="14"/>
        <v>1750000</v>
      </c>
      <c r="AN160" s="1" t="s">
        <v>1019</v>
      </c>
    </row>
    <row r="161" spans="1:40" s="5" customFormat="1" ht="150" customHeight="1" x14ac:dyDescent="0.25">
      <c r="A161" s="1">
        <v>2020</v>
      </c>
      <c r="B161" s="2">
        <v>44015</v>
      </c>
      <c r="C161" s="1" t="s">
        <v>28</v>
      </c>
      <c r="D161" s="1" t="s">
        <v>983</v>
      </c>
      <c r="E161" s="1" t="s">
        <v>984</v>
      </c>
      <c r="F161" s="7" t="s">
        <v>29</v>
      </c>
      <c r="G161" s="1" t="s">
        <v>30</v>
      </c>
      <c r="H161" s="1" t="s">
        <v>990</v>
      </c>
      <c r="I161" s="1" t="s">
        <v>991</v>
      </c>
      <c r="J161" s="1" t="s">
        <v>982</v>
      </c>
      <c r="K161" s="1"/>
      <c r="L161" s="1"/>
      <c r="M161" s="1"/>
      <c r="N161" s="12">
        <v>39767738</v>
      </c>
      <c r="O161" s="1" t="s">
        <v>299</v>
      </c>
      <c r="P161" s="1" t="s">
        <v>992</v>
      </c>
      <c r="Q161" s="1" t="s">
        <v>1295</v>
      </c>
      <c r="R161" s="1" t="s">
        <v>1012</v>
      </c>
      <c r="S161" s="8">
        <v>3500000</v>
      </c>
      <c r="T161" s="8"/>
      <c r="U161" s="1"/>
      <c r="V161" s="8"/>
      <c r="W161" s="8">
        <f t="shared" si="10"/>
        <v>3500000</v>
      </c>
      <c r="X161" s="8"/>
      <c r="Y161" s="1">
        <v>60</v>
      </c>
      <c r="Z161" s="1">
        <v>2</v>
      </c>
      <c r="AA161" s="2">
        <v>44018</v>
      </c>
      <c r="AB161" s="2">
        <v>44079</v>
      </c>
      <c r="AC161" s="1"/>
      <c r="AD161" s="2">
        <v>44079</v>
      </c>
      <c r="AE161" s="1"/>
      <c r="AF161" s="1"/>
      <c r="AG161" s="1" t="s">
        <v>1023</v>
      </c>
      <c r="AH161" s="19"/>
      <c r="AI161" s="19"/>
      <c r="AJ161" s="1" t="str">
        <f t="shared" ca="1" si="11"/>
        <v>EN EJECUCIÓN</v>
      </c>
      <c r="AK161" s="1"/>
      <c r="AL161" s="56" t="s">
        <v>1018</v>
      </c>
      <c r="AM161" s="8">
        <f>+W161/2</f>
        <v>1750000</v>
      </c>
      <c r="AN161" s="1" t="s">
        <v>1019</v>
      </c>
    </row>
    <row r="162" spans="1:40" s="5" customFormat="1" ht="150" customHeight="1" x14ac:dyDescent="0.25">
      <c r="A162" s="1">
        <v>2020</v>
      </c>
      <c r="B162" s="2">
        <v>44016</v>
      </c>
      <c r="C162" s="1" t="s">
        <v>28</v>
      </c>
      <c r="D162" s="1" t="s">
        <v>985</v>
      </c>
      <c r="E162" s="1" t="s">
        <v>986</v>
      </c>
      <c r="F162" s="7" t="s">
        <v>29</v>
      </c>
      <c r="G162" s="1" t="s">
        <v>30</v>
      </c>
      <c r="H162" s="1" t="s">
        <v>990</v>
      </c>
      <c r="I162" s="1" t="s">
        <v>991</v>
      </c>
      <c r="J162" s="1" t="s">
        <v>1006</v>
      </c>
      <c r="K162" s="1"/>
      <c r="L162" s="1"/>
      <c r="M162" s="1"/>
      <c r="N162" s="12">
        <v>1007664930</v>
      </c>
      <c r="O162" s="1" t="s">
        <v>299</v>
      </c>
      <c r="P162" s="1" t="s">
        <v>992</v>
      </c>
      <c r="Q162" s="1" t="s">
        <v>1013</v>
      </c>
      <c r="R162" s="1" t="s">
        <v>1014</v>
      </c>
      <c r="S162" s="8">
        <v>3500000</v>
      </c>
      <c r="T162" s="8"/>
      <c r="U162" s="1">
        <v>1</v>
      </c>
      <c r="V162" s="8">
        <v>1750000</v>
      </c>
      <c r="W162" s="8">
        <f t="shared" si="10"/>
        <v>5250000</v>
      </c>
      <c r="X162" s="8"/>
      <c r="Y162" s="1">
        <v>60</v>
      </c>
      <c r="Z162" s="1">
        <v>2</v>
      </c>
      <c r="AA162" s="2">
        <v>44018</v>
      </c>
      <c r="AB162" s="2">
        <v>44079</v>
      </c>
      <c r="AC162" s="1"/>
      <c r="AD162" s="2">
        <v>44109</v>
      </c>
      <c r="AE162" s="1"/>
      <c r="AF162" s="1" t="s">
        <v>1052</v>
      </c>
      <c r="AG162" s="1" t="s">
        <v>1061</v>
      </c>
      <c r="AH162" s="19"/>
      <c r="AI162" s="19"/>
      <c r="AJ162" s="1" t="str">
        <f t="shared" ca="1" si="11"/>
        <v>EN EJECUCIÓN</v>
      </c>
      <c r="AK162" s="1"/>
      <c r="AL162" s="56" t="s">
        <v>1018</v>
      </c>
      <c r="AM162" s="8">
        <f t="shared" si="14"/>
        <v>1750000</v>
      </c>
      <c r="AN162" s="1" t="s">
        <v>1019</v>
      </c>
    </row>
    <row r="163" spans="1:40" s="5" customFormat="1" ht="150" customHeight="1" x14ac:dyDescent="0.25">
      <c r="A163" s="1">
        <v>2020</v>
      </c>
      <c r="B163" s="2">
        <v>44022</v>
      </c>
      <c r="C163" s="1" t="s">
        <v>28</v>
      </c>
      <c r="D163" s="1" t="s">
        <v>987</v>
      </c>
      <c r="E163" s="1" t="s">
        <v>988</v>
      </c>
      <c r="F163" s="7" t="s">
        <v>29</v>
      </c>
      <c r="G163" s="1" t="s">
        <v>30</v>
      </c>
      <c r="H163" s="1" t="s">
        <v>990</v>
      </c>
      <c r="I163" s="1" t="s">
        <v>991</v>
      </c>
      <c r="J163" s="1" t="s">
        <v>1026</v>
      </c>
      <c r="K163" s="1"/>
      <c r="L163" s="1"/>
      <c r="M163" s="1"/>
      <c r="N163" s="12">
        <v>1003671153</v>
      </c>
      <c r="O163" s="1" t="s">
        <v>299</v>
      </c>
      <c r="P163" s="1" t="s">
        <v>992</v>
      </c>
      <c r="Q163" s="1" t="s">
        <v>1300</v>
      </c>
      <c r="R163" s="1" t="s">
        <v>1049</v>
      </c>
      <c r="S163" s="8">
        <v>3500000</v>
      </c>
      <c r="T163" s="8"/>
      <c r="U163" s="1">
        <v>1</v>
      </c>
      <c r="V163" s="8">
        <v>1750000</v>
      </c>
      <c r="W163" s="8">
        <f t="shared" si="10"/>
        <v>5250000</v>
      </c>
      <c r="X163" s="8"/>
      <c r="Y163" s="1">
        <v>60</v>
      </c>
      <c r="Z163" s="1">
        <v>2</v>
      </c>
      <c r="AA163" s="2">
        <v>44022</v>
      </c>
      <c r="AB163" s="2">
        <v>44083</v>
      </c>
      <c r="AC163" s="1"/>
      <c r="AD163" s="2">
        <v>44113</v>
      </c>
      <c r="AE163" s="1"/>
      <c r="AF163" s="1" t="s">
        <v>1052</v>
      </c>
      <c r="AG163" s="1" t="s">
        <v>1061</v>
      </c>
      <c r="AH163" s="19"/>
      <c r="AI163" s="19"/>
      <c r="AJ163" s="1" t="str">
        <f t="shared" ca="1" si="11"/>
        <v>EN EJECUCIÓN</v>
      </c>
      <c r="AK163" s="1"/>
      <c r="AL163" s="56" t="s">
        <v>1018</v>
      </c>
      <c r="AM163" s="8">
        <f t="shared" si="14"/>
        <v>1750000</v>
      </c>
      <c r="AN163" s="1" t="s">
        <v>1019</v>
      </c>
    </row>
    <row r="164" spans="1:40" s="5" customFormat="1" ht="150" customHeight="1" x14ac:dyDescent="0.25">
      <c r="A164" s="1">
        <v>2020</v>
      </c>
      <c r="B164" s="2">
        <v>44029</v>
      </c>
      <c r="C164" s="1" t="s">
        <v>28</v>
      </c>
      <c r="D164" s="1" t="s">
        <v>1015</v>
      </c>
      <c r="E164" s="1" t="s">
        <v>1016</v>
      </c>
      <c r="F164" s="7" t="s">
        <v>29</v>
      </c>
      <c r="G164" s="1" t="s">
        <v>30</v>
      </c>
      <c r="H164" s="1" t="s">
        <v>990</v>
      </c>
      <c r="I164" s="1" t="s">
        <v>991</v>
      </c>
      <c r="J164" s="1" t="s">
        <v>1297</v>
      </c>
      <c r="K164" s="1"/>
      <c r="L164" s="1"/>
      <c r="M164" s="1"/>
      <c r="N164" s="12">
        <v>1022976217</v>
      </c>
      <c r="O164" s="5" t="s">
        <v>299</v>
      </c>
      <c r="P164" s="1" t="s">
        <v>1017</v>
      </c>
      <c r="Q164" s="1" t="s">
        <v>1298</v>
      </c>
      <c r="R164" s="1">
        <v>158</v>
      </c>
      <c r="S164" s="8">
        <v>3500000</v>
      </c>
      <c r="T164" s="8"/>
      <c r="U164" s="1">
        <v>1</v>
      </c>
      <c r="V164" s="8">
        <v>1750000</v>
      </c>
      <c r="W164" s="8">
        <f t="shared" si="10"/>
        <v>5250000</v>
      </c>
      <c r="X164" s="8"/>
      <c r="Y164" s="1">
        <v>60</v>
      </c>
      <c r="Z164" s="1">
        <v>2</v>
      </c>
      <c r="AA164" s="2">
        <v>44029</v>
      </c>
      <c r="AB164" s="2">
        <v>44090</v>
      </c>
      <c r="AC164" s="1"/>
      <c r="AD164" s="2">
        <v>44120</v>
      </c>
      <c r="AE164" s="1"/>
      <c r="AF164" s="1" t="s">
        <v>1052</v>
      </c>
      <c r="AG164" s="1" t="s">
        <v>1061</v>
      </c>
      <c r="AH164" s="19"/>
      <c r="AI164" s="19"/>
      <c r="AJ164" s="1" t="str">
        <f t="shared" ca="1" si="11"/>
        <v>EN EJECUCIÓN</v>
      </c>
      <c r="AK164" s="1"/>
      <c r="AL164" s="56" t="s">
        <v>1018</v>
      </c>
      <c r="AM164" s="8">
        <f t="shared" si="14"/>
        <v>1750000</v>
      </c>
      <c r="AN164" s="1" t="s">
        <v>1019</v>
      </c>
    </row>
    <row r="165" spans="1:40" s="5" customFormat="1" ht="176.25" customHeight="1" x14ac:dyDescent="0.25">
      <c r="A165" s="1">
        <v>2020</v>
      </c>
      <c r="B165" s="2">
        <v>44022</v>
      </c>
      <c r="C165" s="1" t="s">
        <v>28</v>
      </c>
      <c r="D165" s="1" t="s">
        <v>1033</v>
      </c>
      <c r="E165" s="1" t="s">
        <v>1034</v>
      </c>
      <c r="F165" s="7" t="s">
        <v>29</v>
      </c>
      <c r="G165" s="1" t="s">
        <v>30</v>
      </c>
      <c r="H165" s="1" t="s">
        <v>1035</v>
      </c>
      <c r="I165" s="1" t="s">
        <v>1048</v>
      </c>
      <c r="J165" s="1" t="s">
        <v>361</v>
      </c>
      <c r="K165" s="1"/>
      <c r="L165" s="1"/>
      <c r="M165" s="1"/>
      <c r="N165" s="12">
        <v>79358856</v>
      </c>
      <c r="O165" s="5" t="s">
        <v>299</v>
      </c>
      <c r="P165" s="1" t="s">
        <v>31</v>
      </c>
      <c r="Q165" s="1" t="s">
        <v>1050</v>
      </c>
      <c r="R165" s="1" t="s">
        <v>1051</v>
      </c>
      <c r="S165" s="8">
        <v>7500000</v>
      </c>
      <c r="T165" s="8"/>
      <c r="U165" s="1"/>
      <c r="V165" s="8"/>
      <c r="W165" s="8">
        <f t="shared" si="10"/>
        <v>7500000</v>
      </c>
      <c r="X165" s="8"/>
      <c r="Y165" s="1">
        <v>90</v>
      </c>
      <c r="Z165" s="1">
        <v>3</v>
      </c>
      <c r="AA165" s="2">
        <v>44022</v>
      </c>
      <c r="AB165" s="2">
        <v>44113</v>
      </c>
      <c r="AC165" s="1"/>
      <c r="AD165" s="2">
        <v>44113</v>
      </c>
      <c r="AE165" s="1"/>
      <c r="AF165" s="1"/>
      <c r="AG165" s="1" t="s">
        <v>1108</v>
      </c>
      <c r="AH165" s="19"/>
      <c r="AI165" s="19"/>
      <c r="AJ165" s="1" t="str">
        <f t="shared" ca="1" si="11"/>
        <v>EN EJECUCIÓN</v>
      </c>
      <c r="AK165" s="1"/>
      <c r="AL165" s="1" t="s">
        <v>1056</v>
      </c>
      <c r="AM165" s="8">
        <f t="shared" ref="AM165" si="15">+W165/Z165</f>
        <v>2500000</v>
      </c>
      <c r="AN165" s="1" t="s">
        <v>1055</v>
      </c>
    </row>
    <row r="166" spans="1:40" s="5" customFormat="1" ht="150" customHeight="1" x14ac:dyDescent="0.25">
      <c r="A166" s="1">
        <v>2020</v>
      </c>
      <c r="B166" s="2">
        <v>44022</v>
      </c>
      <c r="C166" s="1" t="s">
        <v>28</v>
      </c>
      <c r="D166" s="1" t="s">
        <v>1036</v>
      </c>
      <c r="E166" s="1" t="s">
        <v>1037</v>
      </c>
      <c r="F166" s="7" t="s">
        <v>29</v>
      </c>
      <c r="G166" s="1" t="s">
        <v>30</v>
      </c>
      <c r="H166" s="1" t="s">
        <v>1065</v>
      </c>
      <c r="I166" s="1" t="s">
        <v>1066</v>
      </c>
      <c r="J166" s="1" t="s">
        <v>1045</v>
      </c>
      <c r="K166" s="1"/>
      <c r="L166" s="1"/>
      <c r="M166" s="1"/>
      <c r="N166" s="12">
        <v>1004005465</v>
      </c>
      <c r="O166" s="5" t="s">
        <v>299</v>
      </c>
      <c r="P166" s="1" t="s">
        <v>1017</v>
      </c>
      <c r="Q166" s="1" t="s">
        <v>1041</v>
      </c>
      <c r="R166" s="1" t="s">
        <v>1046</v>
      </c>
      <c r="S166" s="8">
        <v>1750000</v>
      </c>
      <c r="T166" s="8"/>
      <c r="U166" s="1"/>
      <c r="V166" s="8"/>
      <c r="W166" s="8">
        <f t="shared" si="10"/>
        <v>1750000</v>
      </c>
      <c r="X166" s="8"/>
      <c r="Y166" s="1">
        <v>30</v>
      </c>
      <c r="Z166" s="1">
        <v>1</v>
      </c>
      <c r="AA166" s="2">
        <v>44022</v>
      </c>
      <c r="AB166" s="2">
        <v>44052</v>
      </c>
      <c r="AC166" s="1"/>
      <c r="AD166" s="2">
        <v>44052</v>
      </c>
      <c r="AE166" s="1"/>
      <c r="AF166" s="1"/>
      <c r="AG166" s="1" t="s">
        <v>1023</v>
      </c>
      <c r="AH166" s="19"/>
      <c r="AI166" s="19"/>
      <c r="AJ166" s="1" t="str">
        <f t="shared" ca="1" si="11"/>
        <v>TERMINADO</v>
      </c>
      <c r="AK166" s="1"/>
      <c r="AL166" s="45" t="s">
        <v>1018</v>
      </c>
      <c r="AM166" s="8">
        <f t="shared" ref="AM166:AM174" si="16">+W166/Z166</f>
        <v>1750000</v>
      </c>
      <c r="AN166" s="1" t="s">
        <v>1067</v>
      </c>
    </row>
    <row r="167" spans="1:40" s="5" customFormat="1" ht="150" customHeight="1" x14ac:dyDescent="0.25">
      <c r="A167" s="1">
        <v>2020</v>
      </c>
      <c r="B167" s="2">
        <v>44022</v>
      </c>
      <c r="C167" s="1" t="s">
        <v>28</v>
      </c>
      <c r="D167" s="1" t="s">
        <v>1038</v>
      </c>
      <c r="E167" s="1" t="s">
        <v>1039</v>
      </c>
      <c r="F167" s="7" t="s">
        <v>29</v>
      </c>
      <c r="G167" s="1" t="s">
        <v>30</v>
      </c>
      <c r="H167" s="1" t="s">
        <v>1065</v>
      </c>
      <c r="I167" s="1" t="s">
        <v>1066</v>
      </c>
      <c r="J167" s="1" t="s">
        <v>1040</v>
      </c>
      <c r="K167" s="1"/>
      <c r="L167" s="1"/>
      <c r="M167" s="1"/>
      <c r="N167" s="12">
        <v>1069737202</v>
      </c>
      <c r="O167" s="5" t="s">
        <v>299</v>
      </c>
      <c r="P167" s="1" t="s">
        <v>1017</v>
      </c>
      <c r="Q167" s="1" t="s">
        <v>1057</v>
      </c>
      <c r="R167" s="1" t="s">
        <v>1058</v>
      </c>
      <c r="S167" s="8">
        <v>1750000</v>
      </c>
      <c r="T167" s="8"/>
      <c r="U167" s="1"/>
      <c r="V167" s="8"/>
      <c r="W167" s="8">
        <f t="shared" si="10"/>
        <v>1750000</v>
      </c>
      <c r="X167" s="8"/>
      <c r="Y167" s="1">
        <v>30</v>
      </c>
      <c r="Z167" s="1">
        <v>1</v>
      </c>
      <c r="AA167" s="2">
        <v>44025</v>
      </c>
      <c r="AB167" s="2">
        <v>44055</v>
      </c>
      <c r="AC167" s="1"/>
      <c r="AD167" s="2">
        <v>44055</v>
      </c>
      <c r="AE167" s="1"/>
      <c r="AF167" s="1"/>
      <c r="AG167" s="1" t="s">
        <v>1023</v>
      </c>
      <c r="AH167" s="19"/>
      <c r="AI167" s="19"/>
      <c r="AJ167" s="1" t="str">
        <f t="shared" ca="1" si="11"/>
        <v>TERMINADO</v>
      </c>
      <c r="AK167" s="1"/>
      <c r="AL167" s="45" t="s">
        <v>1018</v>
      </c>
      <c r="AM167" s="8">
        <f t="shared" si="16"/>
        <v>1750000</v>
      </c>
      <c r="AN167" s="1" t="s">
        <v>1067</v>
      </c>
    </row>
    <row r="168" spans="1:40" s="5" customFormat="1" ht="150" customHeight="1" x14ac:dyDescent="0.25">
      <c r="A168" s="1">
        <v>2020</v>
      </c>
      <c r="B168" s="2">
        <v>44029</v>
      </c>
      <c r="C168" s="1" t="s">
        <v>28</v>
      </c>
      <c r="D168" s="1" t="s">
        <v>1071</v>
      </c>
      <c r="E168" s="1" t="s">
        <v>1103</v>
      </c>
      <c r="F168" s="7" t="s">
        <v>29</v>
      </c>
      <c r="G168" s="1" t="s">
        <v>30</v>
      </c>
      <c r="H168" s="1" t="s">
        <v>1072</v>
      </c>
      <c r="I168" s="1" t="s">
        <v>1073</v>
      </c>
      <c r="J168" s="1" t="s">
        <v>70</v>
      </c>
      <c r="K168" s="1"/>
      <c r="L168" s="1"/>
      <c r="M168" s="1"/>
      <c r="N168" s="12">
        <v>1032452416</v>
      </c>
      <c r="O168" s="5" t="s">
        <v>299</v>
      </c>
      <c r="P168" s="1" t="s">
        <v>31</v>
      </c>
      <c r="Q168" s="1" t="s">
        <v>1074</v>
      </c>
      <c r="R168" s="1" t="s">
        <v>1094</v>
      </c>
      <c r="S168" s="8">
        <v>12500000</v>
      </c>
      <c r="T168" s="8"/>
      <c r="U168" s="1"/>
      <c r="V168" s="8"/>
      <c r="W168" s="8">
        <f t="shared" si="10"/>
        <v>12500000</v>
      </c>
      <c r="X168" s="8"/>
      <c r="Y168" s="1">
        <v>150</v>
      </c>
      <c r="Z168" s="1">
        <v>5</v>
      </c>
      <c r="AA168" s="2">
        <v>44029</v>
      </c>
      <c r="AB168" s="2">
        <v>44181</v>
      </c>
      <c r="AC168" s="1"/>
      <c r="AD168" s="2">
        <v>44181</v>
      </c>
      <c r="AE168" s="1"/>
      <c r="AF168" s="1"/>
      <c r="AG168" s="1" t="s">
        <v>997</v>
      </c>
      <c r="AH168" s="19"/>
      <c r="AI168" s="19"/>
      <c r="AJ168" s="1" t="str">
        <f t="shared" ca="1" si="11"/>
        <v>EN EJECUCIÓN</v>
      </c>
      <c r="AK168" s="1"/>
      <c r="AL168" s="1" t="s">
        <v>1075</v>
      </c>
      <c r="AM168" s="8">
        <f t="shared" si="16"/>
        <v>2500000</v>
      </c>
      <c r="AN168" s="1" t="s">
        <v>1076</v>
      </c>
    </row>
    <row r="169" spans="1:40" s="5" customFormat="1" ht="208.5" customHeight="1" x14ac:dyDescent="0.25">
      <c r="A169" s="1">
        <v>2020</v>
      </c>
      <c r="B169" s="2">
        <v>44029</v>
      </c>
      <c r="C169" s="1" t="s">
        <v>28</v>
      </c>
      <c r="D169" s="1" t="s">
        <v>1077</v>
      </c>
      <c r="E169" s="1" t="s">
        <v>1078</v>
      </c>
      <c r="F169" s="7" t="s">
        <v>29</v>
      </c>
      <c r="G169" s="1" t="s">
        <v>30</v>
      </c>
      <c r="H169" s="1" t="s">
        <v>1082</v>
      </c>
      <c r="I169" s="1" t="s">
        <v>718</v>
      </c>
      <c r="J169" s="1" t="s">
        <v>1084</v>
      </c>
      <c r="K169" s="1"/>
      <c r="L169" s="1"/>
      <c r="M169" s="1"/>
      <c r="N169" s="12">
        <v>79816851</v>
      </c>
      <c r="O169" s="5" t="s">
        <v>299</v>
      </c>
      <c r="P169" s="1" t="s">
        <v>31</v>
      </c>
      <c r="Q169" s="1" t="s">
        <v>1085</v>
      </c>
      <c r="R169" s="1" t="s">
        <v>1093</v>
      </c>
      <c r="S169" s="8">
        <v>12500000</v>
      </c>
      <c r="T169" s="8"/>
      <c r="U169" s="1"/>
      <c r="V169" s="8"/>
      <c r="W169" s="8">
        <f t="shared" si="10"/>
        <v>12500000</v>
      </c>
      <c r="X169" s="8"/>
      <c r="Y169" s="1">
        <v>150</v>
      </c>
      <c r="Z169" s="1">
        <v>5</v>
      </c>
      <c r="AA169" s="2">
        <v>44034</v>
      </c>
      <c r="AB169" s="2">
        <v>44186</v>
      </c>
      <c r="AC169" s="1"/>
      <c r="AD169" s="2">
        <f>+AB169</f>
        <v>44186</v>
      </c>
      <c r="AE169" s="1"/>
      <c r="AF169" s="1"/>
      <c r="AG169" s="1" t="s">
        <v>1102</v>
      </c>
      <c r="AH169" s="19"/>
      <c r="AI169" s="19"/>
      <c r="AJ169" s="1" t="str">
        <f t="shared" ca="1" si="11"/>
        <v>EN EJECUCIÓN</v>
      </c>
      <c r="AK169" s="1"/>
      <c r="AL169" s="1" t="s">
        <v>1083</v>
      </c>
      <c r="AM169" s="8">
        <f t="shared" si="16"/>
        <v>2500000</v>
      </c>
      <c r="AN169" s="1" t="s">
        <v>1081</v>
      </c>
    </row>
    <row r="170" spans="1:40" s="5" customFormat="1" ht="150" customHeight="1" x14ac:dyDescent="0.25">
      <c r="A170" s="1">
        <v>2020</v>
      </c>
      <c r="B170" s="2"/>
      <c r="C170" s="1" t="s">
        <v>28</v>
      </c>
      <c r="D170" s="1" t="s">
        <v>1079</v>
      </c>
      <c r="E170" s="1" t="s">
        <v>1080</v>
      </c>
      <c r="F170" s="7" t="s">
        <v>29</v>
      </c>
      <c r="G170" s="1" t="s">
        <v>30</v>
      </c>
      <c r="H170" s="1" t="s">
        <v>1082</v>
      </c>
      <c r="I170" s="1" t="s">
        <v>718</v>
      </c>
      <c r="J170" s="1" t="s">
        <v>1095</v>
      </c>
      <c r="K170" s="1"/>
      <c r="L170" s="1"/>
      <c r="M170" s="1"/>
      <c r="N170" s="12">
        <v>79632420</v>
      </c>
      <c r="O170" s="5" t="s">
        <v>299</v>
      </c>
      <c r="P170" s="1" t="s">
        <v>31</v>
      </c>
      <c r="Q170" s="1" t="s">
        <v>1086</v>
      </c>
      <c r="R170" s="1">
        <v>729</v>
      </c>
      <c r="S170" s="8">
        <v>12500000</v>
      </c>
      <c r="T170" s="8"/>
      <c r="U170" s="1"/>
      <c r="V170" s="8"/>
      <c r="W170" s="8">
        <f t="shared" si="10"/>
        <v>12500000</v>
      </c>
      <c r="X170" s="8"/>
      <c r="Y170" s="1">
        <v>150</v>
      </c>
      <c r="Z170" s="1">
        <v>5</v>
      </c>
      <c r="AA170" s="2">
        <v>44053</v>
      </c>
      <c r="AB170" s="2">
        <v>44205</v>
      </c>
      <c r="AC170" s="1"/>
      <c r="AD170" s="2">
        <v>44205</v>
      </c>
      <c r="AE170" s="1"/>
      <c r="AF170" s="1"/>
      <c r="AG170" s="1" t="s">
        <v>1102</v>
      </c>
      <c r="AH170" s="19"/>
      <c r="AI170" s="19"/>
      <c r="AJ170" s="1" t="str">
        <f t="shared" ca="1" si="11"/>
        <v>EN EJECUCIÓN</v>
      </c>
      <c r="AK170" s="1"/>
      <c r="AL170" s="1" t="s">
        <v>1083</v>
      </c>
      <c r="AM170" s="8">
        <f t="shared" si="16"/>
        <v>2500000</v>
      </c>
      <c r="AN170" s="1" t="s">
        <v>1081</v>
      </c>
    </row>
    <row r="171" spans="1:40" s="5" customFormat="1" ht="150" customHeight="1" x14ac:dyDescent="0.25">
      <c r="A171" s="1">
        <v>2020</v>
      </c>
      <c r="B171" s="2">
        <v>44029</v>
      </c>
      <c r="C171" s="1" t="s">
        <v>28</v>
      </c>
      <c r="D171" s="1" t="s">
        <v>1087</v>
      </c>
      <c r="E171" s="1" t="s">
        <v>1088</v>
      </c>
      <c r="F171" s="7" t="s">
        <v>29</v>
      </c>
      <c r="G171" s="1" t="s">
        <v>30</v>
      </c>
      <c r="H171" s="1" t="s">
        <v>1082</v>
      </c>
      <c r="I171" s="1" t="s">
        <v>718</v>
      </c>
      <c r="J171" s="1" t="s">
        <v>111</v>
      </c>
      <c r="K171" s="1"/>
      <c r="L171" s="1"/>
      <c r="M171" s="1"/>
      <c r="N171" s="12">
        <v>1032656249</v>
      </c>
      <c r="O171" s="5" t="s">
        <v>299</v>
      </c>
      <c r="P171" s="1" t="s">
        <v>31</v>
      </c>
      <c r="Q171" s="1" t="s">
        <v>1089</v>
      </c>
      <c r="R171" s="1" t="s">
        <v>1092</v>
      </c>
      <c r="S171" s="8">
        <v>12500000</v>
      </c>
      <c r="T171" s="8"/>
      <c r="U171" s="1"/>
      <c r="V171" s="8"/>
      <c r="W171" s="8">
        <f t="shared" si="10"/>
        <v>12500000</v>
      </c>
      <c r="X171" s="8"/>
      <c r="Y171" s="1">
        <v>150</v>
      </c>
      <c r="Z171" s="1">
        <v>5</v>
      </c>
      <c r="AA171" s="2">
        <v>44033</v>
      </c>
      <c r="AB171" s="2">
        <v>44185</v>
      </c>
      <c r="AC171" s="1"/>
      <c r="AD171" s="2">
        <v>44185</v>
      </c>
      <c r="AE171" s="1"/>
      <c r="AF171" s="1"/>
      <c r="AG171" s="1" t="s">
        <v>1102</v>
      </c>
      <c r="AH171" s="19"/>
      <c r="AI171" s="19"/>
      <c r="AJ171" s="1" t="str">
        <f t="shared" ca="1" si="11"/>
        <v>EN EJECUCIÓN</v>
      </c>
      <c r="AK171" s="1"/>
      <c r="AL171" s="1" t="s">
        <v>1083</v>
      </c>
      <c r="AM171" s="8">
        <f t="shared" si="16"/>
        <v>2500000</v>
      </c>
      <c r="AN171" s="1" t="s">
        <v>1081</v>
      </c>
    </row>
    <row r="172" spans="1:40" s="5" customFormat="1" ht="150" customHeight="1" x14ac:dyDescent="0.25">
      <c r="A172" s="1">
        <v>2020</v>
      </c>
      <c r="B172" s="2">
        <v>44054</v>
      </c>
      <c r="C172" s="1" t="s">
        <v>28</v>
      </c>
      <c r="D172" s="1" t="s">
        <v>1104</v>
      </c>
      <c r="E172" s="1" t="s">
        <v>1158</v>
      </c>
      <c r="F172" s="7" t="s">
        <v>1105</v>
      </c>
      <c r="G172" s="1" t="s">
        <v>1526</v>
      </c>
      <c r="H172" s="1" t="s">
        <v>1106</v>
      </c>
      <c r="I172" s="1"/>
      <c r="J172" s="1" t="s">
        <v>1186</v>
      </c>
      <c r="K172" s="1"/>
      <c r="L172" s="1"/>
      <c r="M172" s="1"/>
      <c r="N172" s="1" t="s">
        <v>1190</v>
      </c>
      <c r="O172" s="1" t="s">
        <v>299</v>
      </c>
      <c r="P172" s="1" t="s">
        <v>31</v>
      </c>
      <c r="Q172" s="1" t="s">
        <v>1189</v>
      </c>
      <c r="R172" s="1" t="s">
        <v>1188</v>
      </c>
      <c r="S172" s="8">
        <v>14350000</v>
      </c>
      <c r="T172" s="8"/>
      <c r="U172" s="1"/>
      <c r="V172" s="8"/>
      <c r="W172" s="8">
        <f t="shared" si="10"/>
        <v>14350000</v>
      </c>
      <c r="X172" s="8"/>
      <c r="Y172" s="1">
        <v>270</v>
      </c>
      <c r="Z172" s="1">
        <v>9</v>
      </c>
      <c r="AA172" s="2">
        <v>44055</v>
      </c>
      <c r="AB172" s="2">
        <v>44327</v>
      </c>
      <c r="AC172" s="1"/>
      <c r="AD172" s="2">
        <f>+AB172</f>
        <v>44327</v>
      </c>
      <c r="AE172" s="1"/>
      <c r="AF172" s="1"/>
      <c r="AG172" s="1" t="s">
        <v>1102</v>
      </c>
      <c r="AH172" s="19"/>
      <c r="AI172" s="19"/>
      <c r="AJ172" s="1" t="str">
        <f t="shared" ca="1" si="11"/>
        <v>EN EJECUCIÓN</v>
      </c>
      <c r="AK172" s="1"/>
      <c r="AL172" s="1"/>
      <c r="AM172" s="8">
        <f t="shared" si="16"/>
        <v>1594444.4444444445</v>
      </c>
      <c r="AN172" s="1" t="s">
        <v>1187</v>
      </c>
    </row>
    <row r="173" spans="1:40" s="5" customFormat="1" ht="150" customHeight="1" x14ac:dyDescent="0.25">
      <c r="A173" s="1">
        <v>2020</v>
      </c>
      <c r="B173" s="2">
        <v>44044</v>
      </c>
      <c r="C173" s="1" t="s">
        <v>521</v>
      </c>
      <c r="D173" s="1" t="s">
        <v>1118</v>
      </c>
      <c r="E173" s="1" t="s">
        <v>1119</v>
      </c>
      <c r="F173" s="7" t="s">
        <v>29</v>
      </c>
      <c r="G173" s="1" t="s">
        <v>30</v>
      </c>
      <c r="H173" s="1" t="s">
        <v>524</v>
      </c>
      <c r="I173" s="1" t="s">
        <v>521</v>
      </c>
      <c r="J173" s="1" t="s">
        <v>525</v>
      </c>
      <c r="K173" s="1"/>
      <c r="L173" s="1"/>
      <c r="M173" s="1"/>
      <c r="N173" s="1" t="s">
        <v>526</v>
      </c>
      <c r="O173" s="1" t="s">
        <v>527</v>
      </c>
      <c r="P173" s="1" t="s">
        <v>528</v>
      </c>
      <c r="Q173" s="1" t="s">
        <v>1127</v>
      </c>
      <c r="R173" s="1" t="s">
        <v>1128</v>
      </c>
      <c r="S173" s="8">
        <v>21664920</v>
      </c>
      <c r="T173" s="8"/>
      <c r="U173" s="1"/>
      <c r="V173" s="8"/>
      <c r="W173" s="8">
        <f t="shared" si="10"/>
        <v>21664920</v>
      </c>
      <c r="X173" s="8"/>
      <c r="Y173" s="1">
        <v>30</v>
      </c>
      <c r="Z173" s="1">
        <v>1</v>
      </c>
      <c r="AA173" s="2">
        <v>44044</v>
      </c>
      <c r="AB173" s="2">
        <v>44074</v>
      </c>
      <c r="AC173" s="1"/>
      <c r="AD173" s="2">
        <f>+AB173</f>
        <v>44074</v>
      </c>
      <c r="AE173" s="1"/>
      <c r="AF173" s="1"/>
      <c r="AG173" s="1" t="s">
        <v>1129</v>
      </c>
      <c r="AH173" s="19"/>
      <c r="AI173" s="19"/>
      <c r="AJ173" s="1" t="str">
        <f t="shared" ca="1" si="11"/>
        <v>TERMINADO</v>
      </c>
      <c r="AK173" s="1"/>
      <c r="AL173" s="1"/>
      <c r="AM173" s="8">
        <f t="shared" si="16"/>
        <v>21664920</v>
      </c>
      <c r="AN173" s="1" t="s">
        <v>530</v>
      </c>
    </row>
    <row r="174" spans="1:40" s="5" customFormat="1" ht="150" customHeight="1" x14ac:dyDescent="0.25">
      <c r="A174" s="1">
        <v>2020</v>
      </c>
      <c r="B174" s="2">
        <v>44047</v>
      </c>
      <c r="C174" s="1" t="s">
        <v>28</v>
      </c>
      <c r="D174" s="1" t="s">
        <v>1120</v>
      </c>
      <c r="E174" s="1" t="s">
        <v>1121</v>
      </c>
      <c r="F174" s="7" t="s">
        <v>29</v>
      </c>
      <c r="G174" s="1" t="s">
        <v>30</v>
      </c>
      <c r="H174" s="29" t="s">
        <v>1122</v>
      </c>
      <c r="I174" s="29" t="s">
        <v>1530</v>
      </c>
      <c r="J174" s="1" t="s">
        <v>1125</v>
      </c>
      <c r="K174" s="1"/>
      <c r="L174" s="1"/>
      <c r="M174" s="1"/>
      <c r="N174" s="12">
        <v>52603721</v>
      </c>
      <c r="O174" s="1" t="s">
        <v>299</v>
      </c>
      <c r="P174" s="1" t="s">
        <v>31</v>
      </c>
      <c r="Q174" s="1" t="s">
        <v>1257</v>
      </c>
      <c r="R174" s="1">
        <v>726</v>
      </c>
      <c r="S174" s="8">
        <v>19250000</v>
      </c>
      <c r="T174" s="8"/>
      <c r="U174" s="1"/>
      <c r="V174" s="8"/>
      <c r="W174" s="8">
        <f t="shared" si="10"/>
        <v>19250000</v>
      </c>
      <c r="X174" s="8"/>
      <c r="Y174" s="1">
        <v>150</v>
      </c>
      <c r="Z174" s="1">
        <v>5</v>
      </c>
      <c r="AA174" s="2">
        <v>44047</v>
      </c>
      <c r="AB174" s="2">
        <v>44199</v>
      </c>
      <c r="AC174" s="1"/>
      <c r="AD174" s="2">
        <f>+AB174</f>
        <v>44199</v>
      </c>
      <c r="AE174" s="1"/>
      <c r="AF174" s="1"/>
      <c r="AG174" s="1" t="s">
        <v>997</v>
      </c>
      <c r="AH174" s="19"/>
      <c r="AI174" s="19"/>
      <c r="AJ174" s="1" t="str">
        <f ca="1">+IF(AD174&gt;NOW(),"EN EJECUCIÓN","TERMINADO")</f>
        <v>EN EJECUCIÓN</v>
      </c>
      <c r="AK174" s="1"/>
      <c r="AL174" s="1" t="s">
        <v>1258</v>
      </c>
      <c r="AM174" s="8">
        <f t="shared" si="16"/>
        <v>3850000</v>
      </c>
      <c r="AN174" s="1"/>
    </row>
    <row r="175" spans="1:40" s="5" customFormat="1" ht="150" customHeight="1" x14ac:dyDescent="0.25">
      <c r="A175" s="1">
        <v>2020</v>
      </c>
      <c r="B175" s="2">
        <v>44047</v>
      </c>
      <c r="C175" s="1" t="s">
        <v>28</v>
      </c>
      <c r="D175" s="1" t="s">
        <v>1123</v>
      </c>
      <c r="E175" s="1" t="s">
        <v>1124</v>
      </c>
      <c r="F175" s="7" t="s">
        <v>29</v>
      </c>
      <c r="G175" s="1" t="s">
        <v>30</v>
      </c>
      <c r="H175" s="1" t="s">
        <v>1126</v>
      </c>
      <c r="I175" s="1" t="s">
        <v>513</v>
      </c>
      <c r="J175" s="1" t="s">
        <v>1132</v>
      </c>
      <c r="K175" s="1"/>
      <c r="L175" s="1"/>
      <c r="M175" s="1"/>
      <c r="N175" s="12">
        <v>39682218</v>
      </c>
      <c r="O175" s="1" t="s">
        <v>299</v>
      </c>
      <c r="P175" s="1" t="s">
        <v>1260</v>
      </c>
      <c r="Q175" s="1" t="s">
        <v>1259</v>
      </c>
      <c r="R175" s="1">
        <v>727</v>
      </c>
      <c r="S175" s="8">
        <v>36500000</v>
      </c>
      <c r="T175" s="8"/>
      <c r="U175" s="1"/>
      <c r="V175" s="8"/>
      <c r="W175" s="8">
        <f t="shared" si="10"/>
        <v>36500000</v>
      </c>
      <c r="X175" s="8"/>
      <c r="Y175" s="1"/>
      <c r="Z175" s="1"/>
      <c r="AA175" s="2">
        <v>44047</v>
      </c>
      <c r="AB175" s="2">
        <v>44199</v>
      </c>
      <c r="AC175" s="1"/>
      <c r="AD175" s="2">
        <f>+AB175</f>
        <v>44199</v>
      </c>
      <c r="AE175" s="1"/>
      <c r="AF175" s="1"/>
      <c r="AG175" s="1" t="s">
        <v>997</v>
      </c>
      <c r="AH175" s="19"/>
      <c r="AI175" s="19"/>
      <c r="AJ175" s="1" t="str">
        <f t="shared" ca="1" si="11"/>
        <v>EN EJECUCIÓN</v>
      </c>
      <c r="AK175" s="1"/>
      <c r="AL175" s="1"/>
      <c r="AM175" s="8"/>
      <c r="AN175" s="1"/>
    </row>
    <row r="176" spans="1:40" s="5" customFormat="1" ht="150" customHeight="1" x14ac:dyDescent="0.25">
      <c r="A176" s="1">
        <v>2020</v>
      </c>
      <c r="B176" s="2">
        <v>44053</v>
      </c>
      <c r="C176" s="1" t="s">
        <v>28</v>
      </c>
      <c r="D176" s="1" t="s">
        <v>1130</v>
      </c>
      <c r="E176" s="1" t="s">
        <v>1131</v>
      </c>
      <c r="F176" s="7" t="s">
        <v>29</v>
      </c>
      <c r="G176" s="1" t="s">
        <v>30</v>
      </c>
      <c r="H176" s="29" t="s">
        <v>1133</v>
      </c>
      <c r="I176" s="1" t="s">
        <v>513</v>
      </c>
      <c r="J176" s="1" t="s">
        <v>465</v>
      </c>
      <c r="K176" s="36"/>
      <c r="L176" s="36"/>
      <c r="M176" s="36"/>
      <c r="N176" s="12">
        <v>1016062253</v>
      </c>
      <c r="O176" s="1" t="s">
        <v>299</v>
      </c>
      <c r="P176" s="1" t="s">
        <v>31</v>
      </c>
      <c r="Q176" s="1" t="s">
        <v>1134</v>
      </c>
      <c r="R176" s="1">
        <v>730</v>
      </c>
      <c r="S176" s="8">
        <v>27500000</v>
      </c>
      <c r="T176" s="8"/>
      <c r="U176" s="1"/>
      <c r="V176" s="8"/>
      <c r="W176" s="8">
        <f t="shared" si="10"/>
        <v>27500000</v>
      </c>
      <c r="X176" s="8"/>
      <c r="Y176" s="1">
        <v>150</v>
      </c>
      <c r="Z176" s="1">
        <v>5</v>
      </c>
      <c r="AA176" s="2">
        <v>44054</v>
      </c>
      <c r="AB176" s="2">
        <v>44206</v>
      </c>
      <c r="AC176" s="1"/>
      <c r="AD176" s="2">
        <f>+AB176</f>
        <v>44206</v>
      </c>
      <c r="AE176" s="1"/>
      <c r="AF176" s="1"/>
      <c r="AG176" s="1" t="s">
        <v>406</v>
      </c>
      <c r="AH176" s="19"/>
      <c r="AI176" s="19"/>
      <c r="AJ176" s="1" t="str">
        <f t="shared" ca="1" si="11"/>
        <v>EN EJECUCIÓN</v>
      </c>
      <c r="AK176" s="1"/>
      <c r="AL176" s="1" t="s">
        <v>1136</v>
      </c>
      <c r="AM176" s="8">
        <f>+W176/Z176</f>
        <v>5500000</v>
      </c>
      <c r="AN176" s="1" t="s">
        <v>1135</v>
      </c>
    </row>
    <row r="177" spans="1:40" s="5" customFormat="1" ht="150" customHeight="1" x14ac:dyDescent="0.25">
      <c r="A177" s="1">
        <v>2020</v>
      </c>
      <c r="B177" s="2"/>
      <c r="C177" s="1" t="s">
        <v>1161</v>
      </c>
      <c r="D177" s="1" t="s">
        <v>1137</v>
      </c>
      <c r="E177" s="1"/>
      <c r="F177" s="7" t="s">
        <v>1138</v>
      </c>
      <c r="G177" s="1" t="s">
        <v>1525</v>
      </c>
      <c r="H177" s="29" t="s">
        <v>1160</v>
      </c>
      <c r="I177" s="1" t="s">
        <v>1538</v>
      </c>
      <c r="J177" s="4"/>
      <c r="K177" s="4"/>
      <c r="L177" s="4"/>
      <c r="M177" s="4"/>
      <c r="N177" s="1"/>
      <c r="O177" s="1"/>
      <c r="P177" s="1"/>
      <c r="Q177" s="1" t="s">
        <v>1159</v>
      </c>
      <c r="R177" s="1"/>
      <c r="S177" s="8">
        <v>600721452</v>
      </c>
      <c r="T177" s="8"/>
      <c r="U177" s="1"/>
      <c r="V177" s="8"/>
      <c r="W177" s="8">
        <f t="shared" si="10"/>
        <v>600721452</v>
      </c>
      <c r="X177" s="8"/>
      <c r="Y177" s="1">
        <v>120</v>
      </c>
      <c r="Z177" s="1">
        <v>4</v>
      </c>
      <c r="AA177" s="2"/>
      <c r="AB177" s="2"/>
      <c r="AC177" s="1"/>
      <c r="AD177" s="1"/>
      <c r="AE177" s="1"/>
      <c r="AF177" s="1"/>
      <c r="AG177" s="1"/>
      <c r="AH177" s="19"/>
      <c r="AI177" s="19"/>
      <c r="AJ177" s="1" t="str">
        <f t="shared" ca="1" si="11"/>
        <v>TERMINADO</v>
      </c>
      <c r="AK177" s="1"/>
      <c r="AL177" s="1"/>
      <c r="AM177" s="8"/>
      <c r="AN177" s="1"/>
    </row>
    <row r="178" spans="1:40" s="5" customFormat="1" ht="150" customHeight="1" x14ac:dyDescent="0.25">
      <c r="A178" s="1">
        <v>2020</v>
      </c>
      <c r="B178" s="2">
        <v>44054</v>
      </c>
      <c r="C178" s="1" t="s">
        <v>28</v>
      </c>
      <c r="D178" s="1" t="s">
        <v>1139</v>
      </c>
      <c r="E178" s="1" t="s">
        <v>1140</v>
      </c>
      <c r="F178" s="7" t="s">
        <v>29</v>
      </c>
      <c r="G178" s="1" t="s">
        <v>30</v>
      </c>
      <c r="H178" s="29" t="s">
        <v>1149</v>
      </c>
      <c r="I178" s="1" t="s">
        <v>513</v>
      </c>
      <c r="J178" s="1" t="s">
        <v>1145</v>
      </c>
      <c r="K178" s="1"/>
      <c r="L178" s="1"/>
      <c r="M178" s="1"/>
      <c r="N178" s="12">
        <v>79636802</v>
      </c>
      <c r="O178" s="1" t="s">
        <v>299</v>
      </c>
      <c r="P178" s="1" t="s">
        <v>35</v>
      </c>
      <c r="Q178" s="1" t="s">
        <v>1146</v>
      </c>
      <c r="R178" s="1">
        <v>731</v>
      </c>
      <c r="S178" s="8">
        <v>27500000</v>
      </c>
      <c r="T178" s="8"/>
      <c r="U178" s="1"/>
      <c r="V178" s="8"/>
      <c r="W178" s="8">
        <f>+S178</f>
        <v>27500000</v>
      </c>
      <c r="X178" s="8"/>
      <c r="Y178" s="1">
        <v>150</v>
      </c>
      <c r="Z178" s="1">
        <v>5</v>
      </c>
      <c r="AA178" s="2">
        <v>44057</v>
      </c>
      <c r="AB178" s="2">
        <v>44209</v>
      </c>
      <c r="AC178" s="1"/>
      <c r="AD178" s="2">
        <v>44209</v>
      </c>
      <c r="AE178" s="1"/>
      <c r="AF178" s="1"/>
      <c r="AG178" s="1" t="s">
        <v>684</v>
      </c>
      <c r="AH178" s="19"/>
      <c r="AI178" s="19"/>
      <c r="AJ178" s="1" t="str">
        <f t="shared" ca="1" si="11"/>
        <v>EN EJECUCIÓN</v>
      </c>
      <c r="AK178" s="1"/>
      <c r="AL178" s="1" t="s">
        <v>1147</v>
      </c>
      <c r="AM178" s="8">
        <f>+W178/Z178</f>
        <v>5500000</v>
      </c>
      <c r="AN178" s="1" t="s">
        <v>1148</v>
      </c>
    </row>
    <row r="179" spans="1:40" s="5" customFormat="1" ht="150" customHeight="1" x14ac:dyDescent="0.2">
      <c r="A179" s="1">
        <v>2020</v>
      </c>
      <c r="B179" s="2">
        <v>44057</v>
      </c>
      <c r="C179" s="1" t="s">
        <v>28</v>
      </c>
      <c r="D179" s="1" t="s">
        <v>1141</v>
      </c>
      <c r="E179" s="1" t="s">
        <v>1142</v>
      </c>
      <c r="F179" s="7" t="s">
        <v>29</v>
      </c>
      <c r="G179" s="1" t="s">
        <v>30</v>
      </c>
      <c r="H179" s="29" t="s">
        <v>1150</v>
      </c>
      <c r="I179" s="1" t="s">
        <v>515</v>
      </c>
      <c r="J179" s="1" t="s">
        <v>355</v>
      </c>
      <c r="K179" s="46"/>
      <c r="L179" s="1"/>
      <c r="M179" s="1"/>
      <c r="N179" s="12">
        <v>19157189</v>
      </c>
      <c r="O179" s="1" t="s">
        <v>299</v>
      </c>
      <c r="P179" s="1" t="s">
        <v>31</v>
      </c>
      <c r="Q179" s="1" t="s">
        <v>1151</v>
      </c>
      <c r="R179" s="1">
        <v>746</v>
      </c>
      <c r="S179" s="8">
        <v>10000000</v>
      </c>
      <c r="T179" s="8"/>
      <c r="U179" s="1"/>
      <c r="V179" s="8"/>
      <c r="W179" s="8">
        <v>10000000</v>
      </c>
      <c r="X179" s="8"/>
      <c r="Y179" s="1">
        <v>150</v>
      </c>
      <c r="Z179" s="1">
        <v>5</v>
      </c>
      <c r="AA179" s="2">
        <v>44061</v>
      </c>
      <c r="AB179" s="2">
        <v>44213</v>
      </c>
      <c r="AC179" s="1"/>
      <c r="AD179" s="2">
        <v>44213</v>
      </c>
      <c r="AE179" s="1"/>
      <c r="AF179" s="1"/>
      <c r="AG179" s="1" t="s">
        <v>684</v>
      </c>
      <c r="AH179" s="19"/>
      <c r="AI179" s="19"/>
      <c r="AJ179" s="1" t="str">
        <f t="shared" ca="1" si="11"/>
        <v>EN EJECUCIÓN</v>
      </c>
      <c r="AK179" s="1"/>
      <c r="AL179" s="1" t="s">
        <v>1152</v>
      </c>
      <c r="AM179" s="8">
        <f t="shared" ref="AM179:AM219" si="17">+S179/Z179</f>
        <v>2000000</v>
      </c>
      <c r="AN179" s="1" t="s">
        <v>1155</v>
      </c>
    </row>
    <row r="180" spans="1:40" s="5" customFormat="1" ht="150" customHeight="1" x14ac:dyDescent="0.25">
      <c r="A180" s="1">
        <v>2020</v>
      </c>
      <c r="B180" s="2">
        <v>44054</v>
      </c>
      <c r="C180" s="1" t="s">
        <v>28</v>
      </c>
      <c r="D180" s="1" t="s">
        <v>1143</v>
      </c>
      <c r="E180" s="1" t="s">
        <v>1144</v>
      </c>
      <c r="F180" s="7" t="s">
        <v>29</v>
      </c>
      <c r="G180" s="1" t="s">
        <v>30</v>
      </c>
      <c r="H180" s="29" t="s">
        <v>1154</v>
      </c>
      <c r="I180" s="1" t="s">
        <v>515</v>
      </c>
      <c r="J180" s="1" t="s">
        <v>1153</v>
      </c>
      <c r="K180" s="1"/>
      <c r="L180" s="1"/>
      <c r="M180" s="1"/>
      <c r="N180" s="12">
        <v>1023019730</v>
      </c>
      <c r="O180" s="1" t="s">
        <v>299</v>
      </c>
      <c r="P180" s="1" t="s">
        <v>31</v>
      </c>
      <c r="Q180" s="1" t="s">
        <v>1157</v>
      </c>
      <c r="R180" s="1">
        <v>740</v>
      </c>
      <c r="S180" s="8">
        <v>10000000</v>
      </c>
      <c r="T180" s="8"/>
      <c r="U180" s="1"/>
      <c r="V180" s="8"/>
      <c r="W180" s="8">
        <v>10000000</v>
      </c>
      <c r="X180" s="8"/>
      <c r="Y180" s="1">
        <v>150</v>
      </c>
      <c r="Z180" s="1">
        <v>5</v>
      </c>
      <c r="AA180" s="2">
        <v>44057</v>
      </c>
      <c r="AB180" s="2">
        <v>44209</v>
      </c>
      <c r="AC180" s="1"/>
      <c r="AD180" s="2">
        <v>44209</v>
      </c>
      <c r="AE180" s="1"/>
      <c r="AF180" s="1"/>
      <c r="AG180" s="1" t="s">
        <v>1532</v>
      </c>
      <c r="AH180" s="19"/>
      <c r="AI180" s="19"/>
      <c r="AJ180" s="1" t="str">
        <f t="shared" ca="1" si="11"/>
        <v>EN EJECUCIÓN</v>
      </c>
      <c r="AK180" s="1"/>
      <c r="AL180" s="1" t="s">
        <v>1152</v>
      </c>
      <c r="AM180" s="8">
        <f t="shared" si="17"/>
        <v>2000000</v>
      </c>
      <c r="AN180" s="1" t="s">
        <v>1156</v>
      </c>
    </row>
    <row r="181" spans="1:40" s="5" customFormat="1" ht="150" customHeight="1" x14ac:dyDescent="0.25">
      <c r="A181" s="1">
        <v>2020</v>
      </c>
      <c r="B181" s="2">
        <v>44055</v>
      </c>
      <c r="C181" s="1" t="s">
        <v>28</v>
      </c>
      <c r="D181" s="1" t="s">
        <v>1162</v>
      </c>
      <c r="E181" s="1" t="s">
        <v>1163</v>
      </c>
      <c r="F181" s="7" t="s">
        <v>29</v>
      </c>
      <c r="G181" s="1" t="s">
        <v>30</v>
      </c>
      <c r="H181" s="29" t="s">
        <v>1164</v>
      </c>
      <c r="I181" s="1" t="s">
        <v>513</v>
      </c>
      <c r="J181" s="1" t="s">
        <v>1053</v>
      </c>
      <c r="K181" s="1"/>
      <c r="L181" s="1"/>
      <c r="M181" s="1"/>
      <c r="N181" s="12">
        <v>52900762</v>
      </c>
      <c r="O181" s="1" t="s">
        <v>299</v>
      </c>
      <c r="P181" s="1" t="s">
        <v>31</v>
      </c>
      <c r="Q181" s="1" t="s">
        <v>1165</v>
      </c>
      <c r="R181" s="1" t="s">
        <v>1523</v>
      </c>
      <c r="S181" s="8">
        <v>32500000</v>
      </c>
      <c r="T181" s="8"/>
      <c r="U181" s="1"/>
      <c r="V181" s="8"/>
      <c r="W181" s="8">
        <v>32500000</v>
      </c>
      <c r="X181" s="8"/>
      <c r="Y181" s="1">
        <v>150</v>
      </c>
      <c r="Z181" s="1">
        <v>5</v>
      </c>
      <c r="AA181" s="2">
        <v>44055</v>
      </c>
      <c r="AB181" s="2">
        <v>44207</v>
      </c>
      <c r="AC181" s="1"/>
      <c r="AD181" s="2">
        <v>44207</v>
      </c>
      <c r="AE181" s="1"/>
      <c r="AF181" s="1"/>
      <c r="AG181" s="1" t="s">
        <v>298</v>
      </c>
      <c r="AH181" s="19"/>
      <c r="AI181" s="19"/>
      <c r="AJ181" s="1" t="str">
        <f t="shared" ca="1" si="11"/>
        <v>EN EJECUCIÓN</v>
      </c>
      <c r="AK181" s="1"/>
      <c r="AL181" s="1" t="s">
        <v>1166</v>
      </c>
      <c r="AM181" s="8">
        <f t="shared" si="17"/>
        <v>6500000</v>
      </c>
      <c r="AN181" s="1" t="s">
        <v>1167</v>
      </c>
    </row>
    <row r="182" spans="1:40" s="5" customFormat="1" ht="150" customHeight="1" x14ac:dyDescent="0.25">
      <c r="A182" s="1">
        <v>2020</v>
      </c>
      <c r="B182" s="2">
        <v>44057</v>
      </c>
      <c r="C182" s="1" t="s">
        <v>28</v>
      </c>
      <c r="D182" s="1" t="s">
        <v>1168</v>
      </c>
      <c r="E182" s="1" t="s">
        <v>1169</v>
      </c>
      <c r="F182" s="7" t="s">
        <v>29</v>
      </c>
      <c r="G182" s="1" t="s">
        <v>30</v>
      </c>
      <c r="H182" s="29" t="s">
        <v>466</v>
      </c>
      <c r="I182" s="1" t="s">
        <v>513</v>
      </c>
      <c r="J182" s="1" t="s">
        <v>1170</v>
      </c>
      <c r="K182" s="1"/>
      <c r="L182" s="1"/>
      <c r="M182" s="1"/>
      <c r="N182" s="12" t="s">
        <v>1171</v>
      </c>
      <c r="O182" s="1" t="s">
        <v>299</v>
      </c>
      <c r="P182" s="1" t="s">
        <v>962</v>
      </c>
      <c r="Q182" s="1" t="s">
        <v>1172</v>
      </c>
      <c r="R182" s="1" t="s">
        <v>1516</v>
      </c>
      <c r="S182" s="8">
        <v>27500000</v>
      </c>
      <c r="T182" s="8"/>
      <c r="U182" s="1"/>
      <c r="V182" s="8"/>
      <c r="W182" s="8">
        <v>27500000</v>
      </c>
      <c r="X182" s="8"/>
      <c r="Y182" s="1">
        <v>150</v>
      </c>
      <c r="Z182" s="1">
        <v>5</v>
      </c>
      <c r="AA182" s="2">
        <v>44061</v>
      </c>
      <c r="AB182" s="2">
        <v>44213</v>
      </c>
      <c r="AC182" s="1"/>
      <c r="AD182" s="2">
        <v>44209</v>
      </c>
      <c r="AE182" s="1"/>
      <c r="AF182" s="1"/>
      <c r="AG182" s="1" t="s">
        <v>406</v>
      </c>
      <c r="AH182" s="19"/>
      <c r="AI182" s="19"/>
      <c r="AJ182" s="1" t="str">
        <f t="shared" ca="1" si="11"/>
        <v>EN EJECUCIÓN</v>
      </c>
      <c r="AK182" s="1"/>
      <c r="AL182" s="1" t="s">
        <v>1173</v>
      </c>
      <c r="AM182" s="8">
        <f t="shared" si="17"/>
        <v>5500000</v>
      </c>
      <c r="AN182" s="1" t="s">
        <v>1174</v>
      </c>
    </row>
    <row r="183" spans="1:40" s="5" customFormat="1" ht="150" customHeight="1" x14ac:dyDescent="0.25">
      <c r="A183" s="1">
        <v>2020</v>
      </c>
      <c r="B183" s="2">
        <v>44057</v>
      </c>
      <c r="C183" s="1" t="s">
        <v>28</v>
      </c>
      <c r="D183" s="1" t="s">
        <v>1175</v>
      </c>
      <c r="E183" s="1" t="s">
        <v>1176</v>
      </c>
      <c r="F183" s="7" t="s">
        <v>29</v>
      </c>
      <c r="G183" s="1" t="s">
        <v>30</v>
      </c>
      <c r="H183" s="1" t="s">
        <v>1180</v>
      </c>
      <c r="I183" s="1" t="s">
        <v>513</v>
      </c>
      <c r="J183" s="1" t="s">
        <v>1177</v>
      </c>
      <c r="K183" s="1"/>
      <c r="L183" s="1"/>
      <c r="M183" s="1"/>
      <c r="N183" s="12">
        <v>1023888264</v>
      </c>
      <c r="O183" s="1" t="s">
        <v>299</v>
      </c>
      <c r="P183" s="1" t="s">
        <v>31</v>
      </c>
      <c r="Q183" s="1" t="s">
        <v>1183</v>
      </c>
      <c r="R183" s="1">
        <v>742</v>
      </c>
      <c r="S183" s="8">
        <v>27500000</v>
      </c>
      <c r="T183" s="8"/>
      <c r="U183" s="1"/>
      <c r="V183" s="8"/>
      <c r="W183" s="8">
        <v>27500000</v>
      </c>
      <c r="X183" s="8"/>
      <c r="Y183" s="1">
        <v>150</v>
      </c>
      <c r="Z183" s="1">
        <v>5</v>
      </c>
      <c r="AA183" s="2">
        <v>44057</v>
      </c>
      <c r="AB183" s="2">
        <v>44209</v>
      </c>
      <c r="AC183" s="1"/>
      <c r="AD183" s="2">
        <v>44209</v>
      </c>
      <c r="AE183" s="1"/>
      <c r="AF183" s="1"/>
      <c r="AG183" s="1" t="s">
        <v>1524</v>
      </c>
      <c r="AH183" s="19"/>
      <c r="AI183" s="19"/>
      <c r="AJ183" s="1" t="str">
        <f t="shared" ca="1" si="11"/>
        <v>EN EJECUCIÓN</v>
      </c>
      <c r="AK183" s="1"/>
      <c r="AL183" s="1" t="s">
        <v>1184</v>
      </c>
      <c r="AM183" s="8">
        <f t="shared" si="17"/>
        <v>5500000</v>
      </c>
      <c r="AN183" s="1" t="s">
        <v>1185</v>
      </c>
    </row>
    <row r="184" spans="1:40" s="5" customFormat="1" ht="150" customHeight="1" x14ac:dyDescent="0.25">
      <c r="A184" s="1">
        <v>2020</v>
      </c>
      <c r="B184" s="2">
        <v>44057</v>
      </c>
      <c r="C184" s="1" t="s">
        <v>28</v>
      </c>
      <c r="D184" s="1" t="s">
        <v>1178</v>
      </c>
      <c r="E184" s="47" t="s">
        <v>1179</v>
      </c>
      <c r="F184" s="7" t="s">
        <v>29</v>
      </c>
      <c r="G184" s="1" t="s">
        <v>30</v>
      </c>
      <c r="H184" s="1" t="s">
        <v>1180</v>
      </c>
      <c r="I184" s="1" t="s">
        <v>513</v>
      </c>
      <c r="J184" s="1" t="s">
        <v>1181</v>
      </c>
      <c r="K184" s="1"/>
      <c r="L184" s="1"/>
      <c r="M184" s="1"/>
      <c r="N184" s="12">
        <v>80854693</v>
      </c>
      <c r="O184" s="1" t="s">
        <v>299</v>
      </c>
      <c r="P184" s="1" t="s">
        <v>31</v>
      </c>
      <c r="Q184" s="1" t="s">
        <v>1182</v>
      </c>
      <c r="R184" s="1">
        <v>741</v>
      </c>
      <c r="S184" s="8">
        <v>27500000</v>
      </c>
      <c r="T184" s="8"/>
      <c r="U184" s="1"/>
      <c r="V184" s="8"/>
      <c r="W184" s="8">
        <v>27500000</v>
      </c>
      <c r="X184" s="8"/>
      <c r="Y184" s="1">
        <v>150</v>
      </c>
      <c r="Z184" s="1">
        <v>5</v>
      </c>
      <c r="AA184" s="2">
        <v>44057</v>
      </c>
      <c r="AB184" s="2">
        <v>44209</v>
      </c>
      <c r="AC184" s="1"/>
      <c r="AD184" s="2">
        <v>44209</v>
      </c>
      <c r="AE184" s="1"/>
      <c r="AF184" s="1"/>
      <c r="AG184" s="1" t="s">
        <v>1524</v>
      </c>
      <c r="AH184" s="19"/>
      <c r="AI184" s="19"/>
      <c r="AJ184" s="1" t="str">
        <f t="shared" ca="1" si="11"/>
        <v>EN EJECUCIÓN</v>
      </c>
      <c r="AK184" s="1"/>
      <c r="AL184" s="1" t="s">
        <v>1184</v>
      </c>
      <c r="AM184" s="8">
        <f t="shared" si="17"/>
        <v>5500000</v>
      </c>
      <c r="AN184" s="1" t="s">
        <v>1185</v>
      </c>
    </row>
    <row r="185" spans="1:40" s="5" customFormat="1" ht="150" customHeight="1" x14ac:dyDescent="0.25">
      <c r="A185" s="1">
        <v>2020</v>
      </c>
      <c r="B185" s="2">
        <v>44057</v>
      </c>
      <c r="C185" s="1" t="s">
        <v>28</v>
      </c>
      <c r="D185" s="1" t="s">
        <v>1191</v>
      </c>
      <c r="E185" s="47" t="s">
        <v>1193</v>
      </c>
      <c r="F185" s="7" t="s">
        <v>29</v>
      </c>
      <c r="G185" s="1" t="s">
        <v>30</v>
      </c>
      <c r="H185" s="1" t="s">
        <v>1217</v>
      </c>
      <c r="I185" s="1" t="s">
        <v>513</v>
      </c>
      <c r="J185" s="1" t="s">
        <v>1491</v>
      </c>
      <c r="K185" s="1"/>
      <c r="L185" s="1"/>
      <c r="M185" s="1"/>
      <c r="N185" s="12">
        <v>1020802394</v>
      </c>
      <c r="O185" s="1" t="s">
        <v>299</v>
      </c>
      <c r="P185" s="1" t="s">
        <v>31</v>
      </c>
      <c r="Q185" s="1" t="s">
        <v>1218</v>
      </c>
      <c r="R185" s="1">
        <v>744</v>
      </c>
      <c r="S185" s="8">
        <v>21000000</v>
      </c>
      <c r="T185" s="8"/>
      <c r="U185" s="1"/>
      <c r="V185" s="8"/>
      <c r="W185" s="8">
        <v>21000000</v>
      </c>
      <c r="X185" s="8"/>
      <c r="Y185" s="1">
        <v>150</v>
      </c>
      <c r="Z185" s="1">
        <v>5</v>
      </c>
      <c r="AA185" s="2">
        <v>44057</v>
      </c>
      <c r="AB185" s="2">
        <v>44209</v>
      </c>
      <c r="AC185" s="1"/>
      <c r="AD185" s="2">
        <v>44209</v>
      </c>
      <c r="AE185" s="1"/>
      <c r="AF185" s="1"/>
      <c r="AG185" s="1" t="s">
        <v>1524</v>
      </c>
      <c r="AH185" s="19"/>
      <c r="AI185" s="19"/>
      <c r="AJ185" s="1" t="str">
        <f t="shared" ca="1" si="11"/>
        <v>EN EJECUCIÓN</v>
      </c>
      <c r="AK185" s="1"/>
      <c r="AL185" s="1" t="s">
        <v>1231</v>
      </c>
      <c r="AM185" s="8">
        <f t="shared" si="17"/>
        <v>4200000</v>
      </c>
      <c r="AN185" s="1" t="s">
        <v>1230</v>
      </c>
    </row>
    <row r="186" spans="1:40" s="5" customFormat="1" ht="150" customHeight="1" x14ac:dyDescent="0.25">
      <c r="A186" s="1">
        <v>2020</v>
      </c>
      <c r="B186" s="2">
        <v>44057</v>
      </c>
      <c r="C186" s="1" t="s">
        <v>28</v>
      </c>
      <c r="D186" s="1" t="s">
        <v>1192</v>
      </c>
      <c r="E186" s="47" t="s">
        <v>1194</v>
      </c>
      <c r="F186" s="7" t="s">
        <v>29</v>
      </c>
      <c r="G186" s="1" t="s">
        <v>30</v>
      </c>
      <c r="H186" s="1" t="s">
        <v>1219</v>
      </c>
      <c r="I186" s="1" t="s">
        <v>517</v>
      </c>
      <c r="J186" s="1" t="s">
        <v>1492</v>
      </c>
      <c r="K186" s="1"/>
      <c r="L186" s="1"/>
      <c r="M186" s="1"/>
      <c r="N186" s="12">
        <v>1022998108</v>
      </c>
      <c r="O186" s="1" t="s">
        <v>299</v>
      </c>
      <c r="P186" s="1" t="s">
        <v>1220</v>
      </c>
      <c r="Q186" s="1" t="s">
        <v>1353</v>
      </c>
      <c r="R186" s="1">
        <v>745</v>
      </c>
      <c r="S186" s="8">
        <v>14900000</v>
      </c>
      <c r="T186" s="8"/>
      <c r="U186" s="1"/>
      <c r="V186" s="8"/>
      <c r="W186" s="8">
        <v>14900000</v>
      </c>
      <c r="X186" s="8"/>
      <c r="Y186" s="1">
        <v>150</v>
      </c>
      <c r="Z186" s="1">
        <v>5</v>
      </c>
      <c r="AA186" s="2">
        <v>44061</v>
      </c>
      <c r="AB186" s="2">
        <v>44213</v>
      </c>
      <c r="AC186" s="1"/>
      <c r="AD186" s="2">
        <v>44213</v>
      </c>
      <c r="AE186" s="1"/>
      <c r="AF186" s="1"/>
      <c r="AG186" s="1" t="s">
        <v>406</v>
      </c>
      <c r="AH186" s="19"/>
      <c r="AI186" s="19"/>
      <c r="AJ186" s="1" t="str">
        <f t="shared" ca="1" si="11"/>
        <v>EN EJECUCIÓN</v>
      </c>
      <c r="AK186" s="1"/>
      <c r="AL186" s="1" t="s">
        <v>1233</v>
      </c>
      <c r="AM186" s="8">
        <f t="shared" si="17"/>
        <v>2980000</v>
      </c>
      <c r="AN186" s="1" t="s">
        <v>1232</v>
      </c>
    </row>
    <row r="187" spans="1:40" s="5" customFormat="1" ht="150" customHeight="1" x14ac:dyDescent="0.25">
      <c r="A187" s="1">
        <v>2020</v>
      </c>
      <c r="B187" s="2">
        <v>44067</v>
      </c>
      <c r="C187" s="1" t="s">
        <v>28</v>
      </c>
      <c r="D187" s="1" t="s">
        <v>1195</v>
      </c>
      <c r="E187" s="47" t="s">
        <v>1196</v>
      </c>
      <c r="F187" s="7" t="s">
        <v>29</v>
      </c>
      <c r="G187" s="1" t="s">
        <v>30</v>
      </c>
      <c r="H187" s="1" t="s">
        <v>1351</v>
      </c>
      <c r="I187" s="1" t="s">
        <v>513</v>
      </c>
      <c r="J187" s="1" t="s">
        <v>1493</v>
      </c>
      <c r="K187" s="1"/>
      <c r="L187" s="1"/>
      <c r="M187" s="1"/>
      <c r="N187" s="12">
        <v>1019088970</v>
      </c>
      <c r="O187" s="1" t="s">
        <v>299</v>
      </c>
      <c r="P187" s="1" t="s">
        <v>31</v>
      </c>
      <c r="Q187" s="1" t="s">
        <v>1352</v>
      </c>
      <c r="R187" s="1">
        <v>782</v>
      </c>
      <c r="S187" s="8">
        <v>16800000</v>
      </c>
      <c r="T187" s="8"/>
      <c r="U187" s="1"/>
      <c r="V187" s="8"/>
      <c r="W187" s="8">
        <v>16800000</v>
      </c>
      <c r="X187" s="8"/>
      <c r="Y187" s="1">
        <v>120</v>
      </c>
      <c r="Z187" s="1">
        <v>4</v>
      </c>
      <c r="AA187" s="2">
        <v>44067</v>
      </c>
      <c r="AB187" s="2">
        <v>44188</v>
      </c>
      <c r="AC187" s="1"/>
      <c r="AD187" s="2">
        <v>44188</v>
      </c>
      <c r="AE187" s="1"/>
      <c r="AF187" s="1"/>
      <c r="AG187" s="1" t="s">
        <v>298</v>
      </c>
      <c r="AH187" s="19"/>
      <c r="AI187" s="19"/>
      <c r="AJ187" s="1" t="str">
        <f t="shared" ca="1" si="11"/>
        <v>EN EJECUCIÓN</v>
      </c>
      <c r="AK187" s="1"/>
      <c r="AL187" s="1" t="s">
        <v>1355</v>
      </c>
      <c r="AM187" s="8">
        <f t="shared" si="17"/>
        <v>4200000</v>
      </c>
      <c r="AN187" s="1" t="s">
        <v>1354</v>
      </c>
    </row>
    <row r="188" spans="1:40" s="5" customFormat="1" ht="150" customHeight="1" x14ac:dyDescent="0.25">
      <c r="A188" s="1">
        <v>2020</v>
      </c>
      <c r="B188" s="2">
        <v>44057</v>
      </c>
      <c r="C188" s="1" t="s">
        <v>28</v>
      </c>
      <c r="D188" s="1" t="s">
        <v>1197</v>
      </c>
      <c r="E188" s="47" t="s">
        <v>1198</v>
      </c>
      <c r="F188" s="7" t="s">
        <v>29</v>
      </c>
      <c r="G188" s="1" t="s">
        <v>30</v>
      </c>
      <c r="H188" s="29" t="s">
        <v>1208</v>
      </c>
      <c r="I188" s="1" t="s">
        <v>513</v>
      </c>
      <c r="J188" s="1" t="s">
        <v>1209</v>
      </c>
      <c r="K188" s="1"/>
      <c r="L188" s="1"/>
      <c r="M188" s="1"/>
      <c r="N188" s="12">
        <v>52155157</v>
      </c>
      <c r="O188" s="1" t="s">
        <v>299</v>
      </c>
      <c r="P188" s="1" t="s">
        <v>1221</v>
      </c>
      <c r="Q188" s="1" t="s">
        <v>1361</v>
      </c>
      <c r="R188" s="1">
        <v>747</v>
      </c>
      <c r="S188" s="8">
        <v>37500000</v>
      </c>
      <c r="T188" s="8"/>
      <c r="U188" s="1"/>
      <c r="V188" s="8"/>
      <c r="W188" s="8">
        <v>37500000</v>
      </c>
      <c r="X188" s="8"/>
      <c r="Y188" s="1">
        <v>150</v>
      </c>
      <c r="Z188" s="1">
        <v>5</v>
      </c>
      <c r="AA188" s="2">
        <v>44061</v>
      </c>
      <c r="AB188" s="2">
        <v>44213</v>
      </c>
      <c r="AC188" s="1"/>
      <c r="AD188" s="2">
        <v>44213</v>
      </c>
      <c r="AE188" s="1"/>
      <c r="AF188" s="1"/>
      <c r="AG188" s="1" t="s">
        <v>298</v>
      </c>
      <c r="AH188" s="19"/>
      <c r="AI188" s="19"/>
      <c r="AJ188" s="1" t="str">
        <f t="shared" ca="1" si="11"/>
        <v>EN EJECUCIÓN</v>
      </c>
      <c r="AK188" s="1"/>
      <c r="AL188" s="1" t="s">
        <v>1235</v>
      </c>
      <c r="AM188" s="8">
        <f t="shared" si="17"/>
        <v>7500000</v>
      </c>
      <c r="AN188" s="1" t="s">
        <v>1234</v>
      </c>
    </row>
    <row r="189" spans="1:40" s="5" customFormat="1" ht="150" customHeight="1" x14ac:dyDescent="0.25">
      <c r="A189" s="1">
        <v>2020</v>
      </c>
      <c r="B189" s="2">
        <v>44067</v>
      </c>
      <c r="C189" s="1" t="s">
        <v>28</v>
      </c>
      <c r="D189" s="1" t="s">
        <v>1356</v>
      </c>
      <c r="E189" s="47" t="s">
        <v>1199</v>
      </c>
      <c r="F189" s="7" t="s">
        <v>29</v>
      </c>
      <c r="G189" s="1" t="s">
        <v>30</v>
      </c>
      <c r="H189" s="1" t="s">
        <v>1359</v>
      </c>
      <c r="I189" s="1" t="s">
        <v>515</v>
      </c>
      <c r="J189" s="1" t="s">
        <v>1494</v>
      </c>
      <c r="K189" s="1"/>
      <c r="L189" s="1"/>
      <c r="M189" s="1"/>
      <c r="N189" s="12">
        <v>1020800402</v>
      </c>
      <c r="O189" s="1" t="s">
        <v>299</v>
      </c>
      <c r="P189" s="1" t="s">
        <v>35</v>
      </c>
      <c r="Q189" s="1" t="s">
        <v>1360</v>
      </c>
      <c r="R189" s="1">
        <v>780</v>
      </c>
      <c r="S189" s="8">
        <v>10000000</v>
      </c>
      <c r="T189" s="8"/>
      <c r="U189" s="1"/>
      <c r="V189" s="8"/>
      <c r="W189" s="8">
        <v>10000000</v>
      </c>
      <c r="X189" s="8"/>
      <c r="Y189" s="1">
        <v>150</v>
      </c>
      <c r="Z189" s="1">
        <v>5</v>
      </c>
      <c r="AA189" s="2">
        <v>44067</v>
      </c>
      <c r="AB189" s="2">
        <v>44219</v>
      </c>
      <c r="AC189" s="1"/>
      <c r="AD189" s="2">
        <v>44219</v>
      </c>
      <c r="AE189" s="1"/>
      <c r="AF189" s="1"/>
      <c r="AG189" s="1" t="s">
        <v>684</v>
      </c>
      <c r="AH189" s="19"/>
      <c r="AI189" s="19"/>
      <c r="AJ189" s="1" t="str">
        <f t="shared" ca="1" si="11"/>
        <v>EN EJECUCIÓN</v>
      </c>
      <c r="AK189" s="1"/>
      <c r="AL189" s="1" t="s">
        <v>1358</v>
      </c>
      <c r="AM189" s="8">
        <f t="shared" si="17"/>
        <v>2000000</v>
      </c>
      <c r="AN189" s="1" t="s">
        <v>1357</v>
      </c>
    </row>
    <row r="190" spans="1:40" s="5" customFormat="1" ht="150" customHeight="1" x14ac:dyDescent="0.25">
      <c r="A190" s="1">
        <v>2020</v>
      </c>
      <c r="B190" s="2">
        <v>44063</v>
      </c>
      <c r="C190" s="1" t="s">
        <v>28</v>
      </c>
      <c r="D190" s="1" t="s">
        <v>1200</v>
      </c>
      <c r="E190" s="47" t="s">
        <v>1201</v>
      </c>
      <c r="F190" s="7" t="s">
        <v>29</v>
      </c>
      <c r="G190" s="1" t="s">
        <v>30</v>
      </c>
      <c r="H190" s="1" t="s">
        <v>1421</v>
      </c>
      <c r="I190" s="1" t="s">
        <v>515</v>
      </c>
      <c r="J190" s="1" t="s">
        <v>1495</v>
      </c>
      <c r="K190" s="1"/>
      <c r="L190" s="1"/>
      <c r="M190" s="1"/>
      <c r="N190" s="12">
        <v>52558577</v>
      </c>
      <c r="O190" s="1" t="s">
        <v>299</v>
      </c>
      <c r="P190" s="1" t="s">
        <v>35</v>
      </c>
      <c r="Q190" s="1" t="s">
        <v>1424</v>
      </c>
      <c r="R190" s="1" t="s">
        <v>1519</v>
      </c>
      <c r="S190" s="8">
        <v>12500000</v>
      </c>
      <c r="T190" s="8"/>
      <c r="U190" s="1"/>
      <c r="V190" s="8"/>
      <c r="W190" s="8"/>
      <c r="X190" s="8"/>
      <c r="Y190" s="1">
        <v>150</v>
      </c>
      <c r="Z190" s="1">
        <v>5</v>
      </c>
      <c r="AA190" s="2">
        <v>44063</v>
      </c>
      <c r="AB190" s="2">
        <v>44215</v>
      </c>
      <c r="AC190" s="1"/>
      <c r="AD190" s="2">
        <v>44215</v>
      </c>
      <c r="AE190" s="1"/>
      <c r="AF190" s="1"/>
      <c r="AG190" s="1" t="s">
        <v>1533</v>
      </c>
      <c r="AH190" s="19"/>
      <c r="AI190" s="19"/>
      <c r="AJ190" s="1" t="str">
        <f t="shared" ca="1" si="11"/>
        <v>EN EJECUCIÓN</v>
      </c>
      <c r="AK190" s="1"/>
      <c r="AL190" s="1" t="s">
        <v>1422</v>
      </c>
      <c r="AM190" s="8">
        <f t="shared" si="17"/>
        <v>2500000</v>
      </c>
      <c r="AN190" s="1" t="s">
        <v>1423</v>
      </c>
    </row>
    <row r="191" spans="1:40" s="5" customFormat="1" ht="150" customHeight="1" x14ac:dyDescent="0.25">
      <c r="A191" s="1">
        <v>2020</v>
      </c>
      <c r="B191" s="2">
        <v>44057</v>
      </c>
      <c r="C191" s="1" t="s">
        <v>28</v>
      </c>
      <c r="D191" s="1" t="s">
        <v>1202</v>
      </c>
      <c r="E191" s="47" t="s">
        <v>1203</v>
      </c>
      <c r="F191" s="7" t="s">
        <v>29</v>
      </c>
      <c r="G191" s="1" t="s">
        <v>30</v>
      </c>
      <c r="H191" s="1" t="s">
        <v>1222</v>
      </c>
      <c r="I191" s="1" t="s">
        <v>515</v>
      </c>
      <c r="J191" s="1" t="s">
        <v>1496</v>
      </c>
      <c r="K191" s="1"/>
      <c r="L191" s="1"/>
      <c r="M191" s="1"/>
      <c r="N191" s="12">
        <v>1075237430</v>
      </c>
      <c r="O191" s="1" t="s">
        <v>299</v>
      </c>
      <c r="P191" s="1" t="s">
        <v>1228</v>
      </c>
      <c r="Q191" s="1" t="s">
        <v>1229</v>
      </c>
      <c r="R191" s="1">
        <v>749</v>
      </c>
      <c r="S191" s="8">
        <v>17500000</v>
      </c>
      <c r="T191" s="8"/>
      <c r="U191" s="1"/>
      <c r="V191" s="8"/>
      <c r="W191" s="8"/>
      <c r="X191" s="8"/>
      <c r="Y191" s="1">
        <v>150</v>
      </c>
      <c r="Z191" s="1">
        <v>5</v>
      </c>
      <c r="AA191" s="2">
        <v>44061</v>
      </c>
      <c r="AB191" s="2">
        <v>44213</v>
      </c>
      <c r="AC191" s="1"/>
      <c r="AD191" s="2">
        <v>44213</v>
      </c>
      <c r="AE191" s="1"/>
      <c r="AF191" s="1"/>
      <c r="AG191" s="1" t="s">
        <v>1437</v>
      </c>
      <c r="AH191" s="19"/>
      <c r="AI191" s="19"/>
      <c r="AJ191" s="1" t="str">
        <f t="shared" ca="1" si="11"/>
        <v>EN EJECUCIÓN</v>
      </c>
      <c r="AK191" s="1"/>
      <c r="AL191" s="1" t="s">
        <v>1237</v>
      </c>
      <c r="AM191" s="8">
        <f t="shared" si="17"/>
        <v>3500000</v>
      </c>
      <c r="AN191" s="1" t="s">
        <v>1236</v>
      </c>
    </row>
    <row r="192" spans="1:40" s="5" customFormat="1" ht="150" customHeight="1" x14ac:dyDescent="0.25">
      <c r="A192" s="1">
        <v>2020</v>
      </c>
      <c r="B192" s="2">
        <v>44063</v>
      </c>
      <c r="C192" s="1" t="s">
        <v>28</v>
      </c>
      <c r="D192" s="1" t="s">
        <v>1204</v>
      </c>
      <c r="E192" s="47" t="s">
        <v>1205</v>
      </c>
      <c r="F192" s="7" t="s">
        <v>29</v>
      </c>
      <c r="G192" s="1" t="s">
        <v>30</v>
      </c>
      <c r="H192" s="1" t="s">
        <v>1425</v>
      </c>
      <c r="I192" s="1" t="s">
        <v>513</v>
      </c>
      <c r="J192" s="1" t="s">
        <v>407</v>
      </c>
      <c r="K192" s="1"/>
      <c r="L192" s="1"/>
      <c r="M192" s="1"/>
      <c r="N192" s="12">
        <v>1053803005</v>
      </c>
      <c r="O192" s="1" t="s">
        <v>299</v>
      </c>
      <c r="P192" s="1" t="s">
        <v>1228</v>
      </c>
      <c r="Q192" s="1" t="s">
        <v>1426</v>
      </c>
      <c r="R192" s="1">
        <v>759</v>
      </c>
      <c r="S192" s="8">
        <v>21000000</v>
      </c>
      <c r="T192" s="8"/>
      <c r="U192" s="1"/>
      <c r="V192" s="8"/>
      <c r="W192" s="8"/>
      <c r="X192" s="8"/>
      <c r="Y192" s="1">
        <v>150</v>
      </c>
      <c r="Z192" s="1">
        <v>5</v>
      </c>
      <c r="AA192" s="2">
        <v>44064</v>
      </c>
      <c r="AB192" s="2">
        <v>44216</v>
      </c>
      <c r="AC192" s="1"/>
      <c r="AD192" s="2">
        <v>44216</v>
      </c>
      <c r="AE192" s="1"/>
      <c r="AF192" s="1"/>
      <c r="AG192" s="1" t="s">
        <v>1129</v>
      </c>
      <c r="AH192" s="19"/>
      <c r="AI192" s="19"/>
      <c r="AJ192" s="1" t="str">
        <f t="shared" ca="1" si="11"/>
        <v>EN EJECUCIÓN</v>
      </c>
      <c r="AK192" s="1"/>
      <c r="AL192" s="1" t="s">
        <v>1427</v>
      </c>
      <c r="AM192" s="8">
        <f t="shared" si="17"/>
        <v>4200000</v>
      </c>
      <c r="AN192" s="1" t="s">
        <v>1428</v>
      </c>
    </row>
    <row r="193" spans="1:40" s="5" customFormat="1" ht="150" customHeight="1" x14ac:dyDescent="0.25">
      <c r="A193" s="1">
        <v>2020</v>
      </c>
      <c r="B193" s="2">
        <v>44063</v>
      </c>
      <c r="C193" s="1" t="s">
        <v>28</v>
      </c>
      <c r="D193" s="1" t="s">
        <v>1207</v>
      </c>
      <c r="E193" s="47" t="s">
        <v>1206</v>
      </c>
      <c r="F193" s="7" t="s">
        <v>29</v>
      </c>
      <c r="G193" s="1" t="s">
        <v>30</v>
      </c>
      <c r="H193" s="1" t="s">
        <v>1429</v>
      </c>
      <c r="I193" s="1" t="s">
        <v>513</v>
      </c>
      <c r="J193" s="1" t="s">
        <v>410</v>
      </c>
      <c r="K193" s="1"/>
      <c r="L193" s="1"/>
      <c r="M193" s="1"/>
      <c r="N193" s="12">
        <v>52526839</v>
      </c>
      <c r="O193" s="1" t="s">
        <v>299</v>
      </c>
      <c r="P193" s="1" t="s">
        <v>31</v>
      </c>
      <c r="Q193" s="1" t="s">
        <v>1275</v>
      </c>
      <c r="R193" s="1" t="s">
        <v>1276</v>
      </c>
      <c r="S193" s="8">
        <v>19350000</v>
      </c>
      <c r="T193" s="8"/>
      <c r="U193" s="1"/>
      <c r="V193" s="8"/>
      <c r="W193" s="8"/>
      <c r="X193" s="8"/>
      <c r="Y193" s="1">
        <v>150</v>
      </c>
      <c r="Z193" s="1">
        <v>5</v>
      </c>
      <c r="AA193" s="2">
        <v>44070</v>
      </c>
      <c r="AB193" s="2">
        <v>44222</v>
      </c>
      <c r="AC193" s="1"/>
      <c r="AD193" s="2">
        <v>44222</v>
      </c>
      <c r="AE193" s="1"/>
      <c r="AF193" s="1"/>
      <c r="AG193" s="1" t="s">
        <v>406</v>
      </c>
      <c r="AH193" s="19"/>
      <c r="AI193" s="19"/>
      <c r="AJ193" s="1" t="str">
        <f t="shared" ca="1" si="11"/>
        <v>EN EJECUCIÓN</v>
      </c>
      <c r="AK193" s="1"/>
      <c r="AL193" s="1" t="s">
        <v>1430</v>
      </c>
      <c r="AM193" s="8">
        <f t="shared" si="17"/>
        <v>3870000</v>
      </c>
      <c r="AN193" s="1" t="s">
        <v>1431</v>
      </c>
    </row>
    <row r="194" spans="1:40" s="5" customFormat="1" ht="150" customHeight="1" x14ac:dyDescent="0.25">
      <c r="A194" s="1">
        <v>2020</v>
      </c>
      <c r="B194" s="2">
        <v>44063</v>
      </c>
      <c r="C194" s="1" t="s">
        <v>28</v>
      </c>
      <c r="D194" s="1" t="s">
        <v>1210</v>
      </c>
      <c r="E194" s="47" t="s">
        <v>1211</v>
      </c>
      <c r="F194" s="7" t="s">
        <v>29</v>
      </c>
      <c r="G194" s="1" t="s">
        <v>30</v>
      </c>
      <c r="H194" s="1" t="s">
        <v>1349</v>
      </c>
      <c r="I194" s="1" t="s">
        <v>515</v>
      </c>
      <c r="J194" s="1" t="s">
        <v>1212</v>
      </c>
      <c r="K194" s="1"/>
      <c r="L194" s="1"/>
      <c r="M194" s="1"/>
      <c r="N194" s="12">
        <v>1032485087</v>
      </c>
      <c r="O194" s="1" t="s">
        <v>299</v>
      </c>
      <c r="P194" s="1" t="s">
        <v>31</v>
      </c>
      <c r="Q194" s="1" t="s">
        <v>1350</v>
      </c>
      <c r="R194" s="1">
        <v>755</v>
      </c>
      <c r="S194" s="8">
        <v>10000000</v>
      </c>
      <c r="T194" s="8"/>
      <c r="U194" s="1"/>
      <c r="V194" s="8"/>
      <c r="W194" s="8"/>
      <c r="X194" s="8"/>
      <c r="Y194" s="1">
        <v>120</v>
      </c>
      <c r="Z194" s="1">
        <v>4</v>
      </c>
      <c r="AA194" s="2">
        <v>44063</v>
      </c>
      <c r="AB194" s="2">
        <v>44184</v>
      </c>
      <c r="AC194" s="1"/>
      <c r="AD194" s="2">
        <v>44184</v>
      </c>
      <c r="AE194" s="1"/>
      <c r="AF194" s="1"/>
      <c r="AG194" s="1" t="s">
        <v>1524</v>
      </c>
      <c r="AH194" s="19"/>
      <c r="AI194" s="19"/>
      <c r="AJ194" s="1" t="str">
        <f t="shared" ca="1" si="11"/>
        <v>EN EJECUCIÓN</v>
      </c>
      <c r="AK194" s="1"/>
      <c r="AL194" s="1" t="s">
        <v>1434</v>
      </c>
      <c r="AM194" s="8">
        <f t="shared" si="17"/>
        <v>2500000</v>
      </c>
      <c r="AN194" s="1" t="s">
        <v>1435</v>
      </c>
    </row>
    <row r="195" spans="1:40" s="5" customFormat="1" ht="150" customHeight="1" x14ac:dyDescent="0.25">
      <c r="A195" s="1">
        <v>2020</v>
      </c>
      <c r="B195" s="2">
        <v>44066</v>
      </c>
      <c r="C195" s="1" t="s">
        <v>28</v>
      </c>
      <c r="D195" s="1" t="s">
        <v>1213</v>
      </c>
      <c r="E195" s="47" t="s">
        <v>1214</v>
      </c>
      <c r="F195" s="7" t="s">
        <v>29</v>
      </c>
      <c r="G195" s="1" t="s">
        <v>30</v>
      </c>
      <c r="H195" s="1" t="s">
        <v>1223</v>
      </c>
      <c r="I195" s="1" t="s">
        <v>1531</v>
      </c>
      <c r="J195" s="1" t="s">
        <v>1225</v>
      </c>
      <c r="K195" s="1"/>
      <c r="L195" s="1"/>
      <c r="M195" s="1"/>
      <c r="N195" s="12">
        <v>1012413960</v>
      </c>
      <c r="O195" s="1" t="s">
        <v>299</v>
      </c>
      <c r="P195" s="1" t="s">
        <v>31</v>
      </c>
      <c r="Q195" s="1" t="s">
        <v>1224</v>
      </c>
      <c r="R195" s="1">
        <v>827</v>
      </c>
      <c r="S195" s="8">
        <v>10000000</v>
      </c>
      <c r="T195" s="8"/>
      <c r="U195" s="1"/>
      <c r="V195" s="8"/>
      <c r="W195" s="8"/>
      <c r="X195" s="8"/>
      <c r="Y195" s="1">
        <v>120</v>
      </c>
      <c r="Z195" s="1">
        <v>4</v>
      </c>
      <c r="AA195" s="2">
        <v>44067</v>
      </c>
      <c r="AB195" s="2">
        <v>44188</v>
      </c>
      <c r="AC195" s="1"/>
      <c r="AD195" s="2">
        <v>44188</v>
      </c>
      <c r="AE195" s="1"/>
      <c r="AF195" s="1"/>
      <c r="AG195" s="1" t="s">
        <v>1534</v>
      </c>
      <c r="AH195" s="19"/>
      <c r="AI195" s="19"/>
      <c r="AJ195" s="1" t="str">
        <f t="shared" ca="1" si="11"/>
        <v>EN EJECUCIÓN</v>
      </c>
      <c r="AK195" s="1"/>
      <c r="AL195" s="1" t="s">
        <v>1432</v>
      </c>
      <c r="AM195" s="8">
        <f t="shared" si="17"/>
        <v>2500000</v>
      </c>
      <c r="AN195" s="1" t="s">
        <v>1433</v>
      </c>
    </row>
    <row r="196" spans="1:40" s="5" customFormat="1" ht="150" customHeight="1" x14ac:dyDescent="0.25">
      <c r="A196" s="1">
        <v>2020</v>
      </c>
      <c r="B196" s="2">
        <v>44064</v>
      </c>
      <c r="C196" s="1" t="s">
        <v>28</v>
      </c>
      <c r="D196" s="1" t="s">
        <v>1215</v>
      </c>
      <c r="E196" s="47" t="s">
        <v>1216</v>
      </c>
      <c r="F196" s="7" t="s">
        <v>29</v>
      </c>
      <c r="G196" s="1" t="s">
        <v>30</v>
      </c>
      <c r="H196" s="1" t="s">
        <v>1238</v>
      </c>
      <c r="I196" s="1" t="s">
        <v>513</v>
      </c>
      <c r="J196" s="1" t="s">
        <v>1497</v>
      </c>
      <c r="K196" s="1"/>
      <c r="L196" s="1"/>
      <c r="M196" s="1"/>
      <c r="N196" s="12">
        <v>52372021</v>
      </c>
      <c r="O196" s="1" t="s">
        <v>299</v>
      </c>
      <c r="P196" s="1" t="s">
        <v>1220</v>
      </c>
      <c r="Q196" s="1" t="s">
        <v>1436</v>
      </c>
      <c r="R196" s="1">
        <v>813</v>
      </c>
      <c r="S196" s="8">
        <v>16800000</v>
      </c>
      <c r="T196" s="8"/>
      <c r="U196" s="1"/>
      <c r="V196" s="8"/>
      <c r="W196" s="8"/>
      <c r="X196" s="8"/>
      <c r="Y196" s="1">
        <v>120</v>
      </c>
      <c r="Z196" s="1">
        <v>4</v>
      </c>
      <c r="AA196" s="2">
        <v>44067</v>
      </c>
      <c r="AB196" s="2">
        <v>44188</v>
      </c>
      <c r="AC196" s="1"/>
      <c r="AD196" s="2">
        <v>44188</v>
      </c>
      <c r="AE196" s="1"/>
      <c r="AF196" s="1"/>
      <c r="AG196" s="1" t="s">
        <v>406</v>
      </c>
      <c r="AH196" s="19"/>
      <c r="AI196" s="19"/>
      <c r="AJ196" s="1" t="str">
        <f t="shared" ca="1" si="11"/>
        <v>EN EJECUCIÓN</v>
      </c>
      <c r="AK196" s="1"/>
      <c r="AL196" s="1" t="s">
        <v>1240</v>
      </c>
      <c r="AM196" s="8">
        <f t="shared" si="17"/>
        <v>4200000</v>
      </c>
      <c r="AN196" s="1" t="s">
        <v>1239</v>
      </c>
    </row>
    <row r="197" spans="1:40" s="5" customFormat="1" ht="150" customHeight="1" x14ac:dyDescent="0.25">
      <c r="A197" s="1">
        <v>2020</v>
      </c>
      <c r="B197" s="2">
        <v>44063</v>
      </c>
      <c r="C197" s="1" t="s">
        <v>28</v>
      </c>
      <c r="D197" s="1" t="s">
        <v>1226</v>
      </c>
      <c r="E197" s="47" t="s">
        <v>1227</v>
      </c>
      <c r="F197" s="7" t="s">
        <v>29</v>
      </c>
      <c r="G197" s="1" t="s">
        <v>30</v>
      </c>
      <c r="H197" s="1" t="s">
        <v>1242</v>
      </c>
      <c r="I197" s="1" t="s">
        <v>513</v>
      </c>
      <c r="J197" s="1" t="s">
        <v>1498</v>
      </c>
      <c r="K197" s="1"/>
      <c r="L197" s="1"/>
      <c r="M197" s="1"/>
      <c r="N197" s="12">
        <v>79266150</v>
      </c>
      <c r="O197" s="1" t="s">
        <v>299</v>
      </c>
      <c r="P197" s="1" t="s">
        <v>31</v>
      </c>
      <c r="Q197" s="1" t="s">
        <v>1438</v>
      </c>
      <c r="R197" s="1">
        <v>789</v>
      </c>
      <c r="S197" s="8">
        <v>27500000</v>
      </c>
      <c r="T197" s="8"/>
      <c r="U197" s="1"/>
      <c r="V197" s="8"/>
      <c r="W197" s="8"/>
      <c r="X197" s="8"/>
      <c r="Y197" s="1">
        <v>150</v>
      </c>
      <c r="Z197" s="1">
        <v>5</v>
      </c>
      <c r="AA197" s="2">
        <v>44067</v>
      </c>
      <c r="AB197" s="2">
        <v>44219</v>
      </c>
      <c r="AC197" s="1"/>
      <c r="AD197" s="2">
        <v>44219</v>
      </c>
      <c r="AE197" s="1"/>
      <c r="AF197" s="1"/>
      <c r="AG197" s="1" t="s">
        <v>1209</v>
      </c>
      <c r="AH197" s="19"/>
      <c r="AI197" s="19"/>
      <c r="AJ197" s="1" t="str">
        <f t="shared" ref="AJ197:AJ251" ca="1" si="18">+IF(AD197&gt;NOW(),"EN EJECUCIÓN","TERMINADO")</f>
        <v>EN EJECUCIÓN</v>
      </c>
      <c r="AK197" s="1"/>
      <c r="AL197" s="1" t="s">
        <v>1243</v>
      </c>
      <c r="AM197" s="8">
        <f t="shared" si="17"/>
        <v>5500000</v>
      </c>
      <c r="AN197" s="1" t="s">
        <v>1244</v>
      </c>
    </row>
    <row r="198" spans="1:40" s="5" customFormat="1" ht="150" customHeight="1" x14ac:dyDescent="0.25">
      <c r="A198" s="1">
        <v>2020</v>
      </c>
      <c r="B198" s="2">
        <v>44067</v>
      </c>
      <c r="C198" s="1" t="s">
        <v>28</v>
      </c>
      <c r="D198" s="1" t="s">
        <v>1246</v>
      </c>
      <c r="E198" s="47" t="s">
        <v>1245</v>
      </c>
      <c r="F198" s="7" t="s">
        <v>29</v>
      </c>
      <c r="G198" s="1" t="s">
        <v>30</v>
      </c>
      <c r="H198" s="1" t="s">
        <v>1253</v>
      </c>
      <c r="I198" s="1" t="s">
        <v>513</v>
      </c>
      <c r="J198" s="1" t="s">
        <v>1499</v>
      </c>
      <c r="K198" s="1"/>
      <c r="L198" s="1"/>
      <c r="M198" s="1"/>
      <c r="N198" s="12">
        <v>53122277</v>
      </c>
      <c r="O198" s="1" t="s">
        <v>299</v>
      </c>
      <c r="P198" s="1" t="s">
        <v>31</v>
      </c>
      <c r="Q198" s="1" t="s">
        <v>1254</v>
      </c>
      <c r="R198" s="1">
        <v>777</v>
      </c>
      <c r="S198" s="8">
        <v>22000000</v>
      </c>
      <c r="T198" s="8"/>
      <c r="U198" s="1"/>
      <c r="V198" s="8"/>
      <c r="W198" s="8"/>
      <c r="X198" s="8"/>
      <c r="Y198" s="1">
        <v>120</v>
      </c>
      <c r="Z198" s="1">
        <v>4</v>
      </c>
      <c r="AA198" s="2">
        <v>44067</v>
      </c>
      <c r="AB198" s="2">
        <v>44188</v>
      </c>
      <c r="AC198" s="1"/>
      <c r="AD198" s="2">
        <v>44188</v>
      </c>
      <c r="AE198" s="1"/>
      <c r="AF198" s="1"/>
      <c r="AG198" s="1" t="s">
        <v>1524</v>
      </c>
      <c r="AH198" s="1"/>
      <c r="AI198" s="1"/>
      <c r="AJ198" s="1" t="str">
        <f t="shared" ca="1" si="18"/>
        <v>EN EJECUCIÓN</v>
      </c>
      <c r="AK198" s="1"/>
      <c r="AL198" s="1" t="s">
        <v>1255</v>
      </c>
      <c r="AM198" s="8">
        <f t="shared" si="17"/>
        <v>5500000</v>
      </c>
      <c r="AN198" s="1" t="s">
        <v>1256</v>
      </c>
    </row>
    <row r="199" spans="1:40" ht="150" customHeight="1" x14ac:dyDescent="0.25">
      <c r="A199" s="1">
        <v>2020</v>
      </c>
      <c r="B199" s="50">
        <v>44063</v>
      </c>
      <c r="C199" s="1" t="s">
        <v>28</v>
      </c>
      <c r="D199" s="1" t="s">
        <v>1247</v>
      </c>
      <c r="E199" s="47" t="s">
        <v>1248</v>
      </c>
      <c r="F199" s="7" t="s">
        <v>29</v>
      </c>
      <c r="G199" s="1" t="s">
        <v>30</v>
      </c>
      <c r="H199" s="1" t="s">
        <v>1249</v>
      </c>
      <c r="I199" s="1" t="s">
        <v>515</v>
      </c>
      <c r="J199" s="1" t="s">
        <v>1447</v>
      </c>
      <c r="N199" s="48">
        <v>51876508</v>
      </c>
      <c r="O199" s="20" t="s">
        <v>299</v>
      </c>
      <c r="P199" s="20" t="s">
        <v>31</v>
      </c>
      <c r="Q199" s="20" t="s">
        <v>1250</v>
      </c>
      <c r="S199" s="38">
        <v>10000000</v>
      </c>
      <c r="Y199" s="20">
        <v>120</v>
      </c>
      <c r="Z199" s="20">
        <v>4</v>
      </c>
      <c r="AA199" s="2">
        <v>44064</v>
      </c>
      <c r="AB199" s="50">
        <v>44185</v>
      </c>
      <c r="AD199" s="50">
        <v>44185</v>
      </c>
      <c r="AG199" s="20" t="s">
        <v>298</v>
      </c>
      <c r="AJ199" s="1" t="str">
        <f t="shared" ca="1" si="18"/>
        <v>EN EJECUCIÓN</v>
      </c>
      <c r="AL199" s="20" t="s">
        <v>1251</v>
      </c>
      <c r="AM199" s="8">
        <f t="shared" si="17"/>
        <v>2500000</v>
      </c>
      <c r="AN199" s="20" t="s">
        <v>1252</v>
      </c>
    </row>
    <row r="200" spans="1:40" ht="150" customHeight="1" x14ac:dyDescent="0.25">
      <c r="A200" s="1">
        <v>2020</v>
      </c>
      <c r="B200" s="50">
        <v>44067</v>
      </c>
      <c r="C200" s="1" t="s">
        <v>28</v>
      </c>
      <c r="D200" s="1" t="s">
        <v>1321</v>
      </c>
      <c r="E200" s="47" t="s">
        <v>1261</v>
      </c>
      <c r="F200" s="7" t="s">
        <v>29</v>
      </c>
      <c r="G200" s="1" t="s">
        <v>30</v>
      </c>
      <c r="H200" s="1" t="s">
        <v>1439</v>
      </c>
      <c r="I200" s="1" t="s">
        <v>513</v>
      </c>
      <c r="J200" s="1" t="s">
        <v>1500</v>
      </c>
      <c r="N200" s="48">
        <v>79779833</v>
      </c>
      <c r="O200" s="20" t="s">
        <v>299</v>
      </c>
      <c r="P200" s="20" t="s">
        <v>1228</v>
      </c>
      <c r="Q200" s="20" t="s">
        <v>1440</v>
      </c>
      <c r="R200" s="20">
        <v>776</v>
      </c>
      <c r="S200" s="38">
        <v>29600000</v>
      </c>
      <c r="Y200" s="20">
        <v>120</v>
      </c>
      <c r="Z200" s="20">
        <v>4</v>
      </c>
      <c r="AA200" s="2">
        <v>44067</v>
      </c>
      <c r="AB200" s="50">
        <v>44188</v>
      </c>
      <c r="AD200" s="50">
        <v>44188</v>
      </c>
      <c r="AG200" s="20" t="s">
        <v>406</v>
      </c>
      <c r="AJ200" s="1" t="str">
        <f t="shared" ca="1" si="18"/>
        <v>EN EJECUCIÓN</v>
      </c>
      <c r="AL200" s="20" t="s">
        <v>1441</v>
      </c>
      <c r="AM200" s="8">
        <f t="shared" si="17"/>
        <v>7400000</v>
      </c>
      <c r="AN200" s="20" t="s">
        <v>1442</v>
      </c>
    </row>
    <row r="201" spans="1:40" ht="150" customHeight="1" x14ac:dyDescent="0.25">
      <c r="A201" s="1">
        <v>2020</v>
      </c>
      <c r="B201" s="50">
        <v>44067</v>
      </c>
      <c r="C201" s="1" t="s">
        <v>28</v>
      </c>
      <c r="D201" s="1" t="s">
        <v>1263</v>
      </c>
      <c r="E201" s="47" t="s">
        <v>1262</v>
      </c>
      <c r="F201" s="7" t="s">
        <v>29</v>
      </c>
      <c r="G201" s="1" t="s">
        <v>30</v>
      </c>
      <c r="H201" s="20" t="s">
        <v>1443</v>
      </c>
      <c r="I201" s="20" t="s">
        <v>513</v>
      </c>
      <c r="J201" s="20" t="s">
        <v>484</v>
      </c>
      <c r="N201" s="48">
        <v>77183787</v>
      </c>
      <c r="O201" s="20" t="s">
        <v>299</v>
      </c>
      <c r="P201" s="20" t="s">
        <v>31</v>
      </c>
      <c r="Q201" s="20" t="s">
        <v>1444</v>
      </c>
      <c r="R201" s="20">
        <v>781</v>
      </c>
      <c r="S201" s="38">
        <v>22000000</v>
      </c>
      <c r="Y201" s="20">
        <v>120</v>
      </c>
      <c r="Z201" s="20">
        <v>4</v>
      </c>
      <c r="AA201" s="2">
        <v>44067</v>
      </c>
      <c r="AB201" s="50">
        <v>44188</v>
      </c>
      <c r="AD201" s="50">
        <v>44188</v>
      </c>
      <c r="AG201" s="20" t="s">
        <v>298</v>
      </c>
      <c r="AJ201" s="1" t="str">
        <f t="shared" ca="1" si="18"/>
        <v>EN EJECUCIÓN</v>
      </c>
      <c r="AL201" s="20" t="s">
        <v>1445</v>
      </c>
      <c r="AM201" s="8">
        <f t="shared" si="17"/>
        <v>5500000</v>
      </c>
      <c r="AN201" s="20" t="s">
        <v>1446</v>
      </c>
    </row>
    <row r="202" spans="1:40" ht="150" customHeight="1" x14ac:dyDescent="0.25">
      <c r="A202" s="1">
        <v>2020</v>
      </c>
      <c r="B202" s="50">
        <v>44067</v>
      </c>
      <c r="C202" s="1" t="s">
        <v>28</v>
      </c>
      <c r="D202" s="1" t="s">
        <v>1264</v>
      </c>
      <c r="E202" s="47" t="s">
        <v>1265</v>
      </c>
      <c r="F202" s="7" t="s">
        <v>29</v>
      </c>
      <c r="G202" s="1" t="s">
        <v>30</v>
      </c>
      <c r="H202" s="20" t="s">
        <v>1266</v>
      </c>
      <c r="I202" s="20" t="s">
        <v>514</v>
      </c>
      <c r="J202" s="20" t="s">
        <v>1501</v>
      </c>
      <c r="N202" s="48">
        <v>1073606208</v>
      </c>
      <c r="O202" s="20" t="s">
        <v>299</v>
      </c>
      <c r="P202" s="20" t="s">
        <v>31</v>
      </c>
      <c r="Q202" s="20" t="s">
        <v>1267</v>
      </c>
      <c r="R202" s="20">
        <v>774</v>
      </c>
      <c r="S202" s="38">
        <v>10000000</v>
      </c>
      <c r="Y202" s="20">
        <v>120</v>
      </c>
      <c r="Z202" s="20">
        <v>4</v>
      </c>
      <c r="AA202" s="2">
        <v>44067</v>
      </c>
      <c r="AB202" s="20" t="s">
        <v>1448</v>
      </c>
      <c r="AD202" s="20" t="s">
        <v>1448</v>
      </c>
      <c r="AG202" s="20" t="s">
        <v>1534</v>
      </c>
      <c r="AJ202" s="1" t="str">
        <f t="shared" ca="1" si="18"/>
        <v>EN EJECUCIÓN</v>
      </c>
      <c r="AL202" s="20" t="s">
        <v>1251</v>
      </c>
      <c r="AM202" s="8">
        <f t="shared" si="17"/>
        <v>2500000</v>
      </c>
      <c r="AN202" s="20" t="s">
        <v>1268</v>
      </c>
    </row>
    <row r="203" spans="1:40" ht="150" customHeight="1" x14ac:dyDescent="0.25">
      <c r="A203" s="1">
        <v>2020</v>
      </c>
      <c r="B203" s="50">
        <v>44067</v>
      </c>
      <c r="C203" s="1" t="s">
        <v>28</v>
      </c>
      <c r="D203" s="1" t="s">
        <v>1269</v>
      </c>
      <c r="E203" s="47" t="s">
        <v>1270</v>
      </c>
      <c r="F203" s="7" t="s">
        <v>29</v>
      </c>
      <c r="G203" s="1" t="s">
        <v>30</v>
      </c>
      <c r="H203" s="20" t="s">
        <v>1348</v>
      </c>
      <c r="I203" s="20" t="s">
        <v>513</v>
      </c>
      <c r="J203" s="20" t="s">
        <v>1502</v>
      </c>
      <c r="N203" s="48">
        <v>79639287</v>
      </c>
      <c r="O203" s="20" t="s">
        <v>299</v>
      </c>
      <c r="P203" s="20" t="s">
        <v>1228</v>
      </c>
      <c r="Q203" s="20" t="s">
        <v>1449</v>
      </c>
      <c r="R203" s="20">
        <v>778</v>
      </c>
      <c r="S203" s="38">
        <v>24000000</v>
      </c>
      <c r="Y203" s="20">
        <v>120</v>
      </c>
      <c r="Z203" s="20">
        <v>4</v>
      </c>
      <c r="AA203" s="2">
        <v>44067</v>
      </c>
      <c r="AB203" s="50">
        <v>44188</v>
      </c>
      <c r="AD203" s="50">
        <v>44188</v>
      </c>
      <c r="AG203" s="20" t="s">
        <v>298</v>
      </c>
      <c r="AJ203" s="1" t="str">
        <f t="shared" ca="1" si="18"/>
        <v>EN EJECUCIÓN</v>
      </c>
      <c r="AL203" s="20" t="s">
        <v>1450</v>
      </c>
      <c r="AM203" s="8">
        <f t="shared" si="17"/>
        <v>6000000</v>
      </c>
      <c r="AN203" s="20" t="s">
        <v>1451</v>
      </c>
    </row>
    <row r="204" spans="1:40" ht="150" customHeight="1" x14ac:dyDescent="0.25">
      <c r="A204" s="1">
        <v>2020</v>
      </c>
      <c r="B204" s="50">
        <v>44067</v>
      </c>
      <c r="C204" s="1" t="s">
        <v>28</v>
      </c>
      <c r="D204" s="1" t="s">
        <v>1272</v>
      </c>
      <c r="E204" s="47" t="s">
        <v>1271</v>
      </c>
      <c r="F204" s="7" t="s">
        <v>29</v>
      </c>
      <c r="G204" s="1" t="s">
        <v>30</v>
      </c>
      <c r="H204" s="20" t="s">
        <v>1452</v>
      </c>
      <c r="I204" s="20" t="s">
        <v>513</v>
      </c>
      <c r="J204" s="20" t="s">
        <v>1503</v>
      </c>
      <c r="N204" s="48">
        <v>1032443028</v>
      </c>
      <c r="O204" s="20" t="s">
        <v>299</v>
      </c>
      <c r="P204" s="20" t="s">
        <v>1453</v>
      </c>
      <c r="Q204" s="20" t="s">
        <v>1454</v>
      </c>
      <c r="R204" s="20">
        <v>793</v>
      </c>
      <c r="S204" s="38">
        <v>22000000</v>
      </c>
      <c r="Y204" s="20">
        <v>120</v>
      </c>
      <c r="Z204" s="20">
        <v>4</v>
      </c>
      <c r="AA204" s="2">
        <v>44067</v>
      </c>
      <c r="AB204" s="50">
        <v>44188</v>
      </c>
      <c r="AD204" s="50">
        <v>44188</v>
      </c>
      <c r="AG204" s="20" t="s">
        <v>684</v>
      </c>
      <c r="AJ204" s="1" t="str">
        <f t="shared" ca="1" si="18"/>
        <v>EN EJECUCIÓN</v>
      </c>
      <c r="AL204" s="20" t="s">
        <v>1456</v>
      </c>
      <c r="AM204" s="8">
        <f t="shared" si="17"/>
        <v>5500000</v>
      </c>
      <c r="AN204" s="20" t="s">
        <v>1455</v>
      </c>
    </row>
    <row r="205" spans="1:40" s="55" customFormat="1" ht="150" customHeight="1" x14ac:dyDescent="0.25">
      <c r="A205" s="45">
        <v>2020</v>
      </c>
      <c r="B205" s="54">
        <v>44067</v>
      </c>
      <c r="C205" s="45" t="s">
        <v>28</v>
      </c>
      <c r="D205" s="45" t="s">
        <v>1273</v>
      </c>
      <c r="E205" s="45" t="s">
        <v>1274</v>
      </c>
      <c r="F205" s="37" t="s">
        <v>29</v>
      </c>
      <c r="G205" s="1" t="s">
        <v>30</v>
      </c>
      <c r="H205" s="45" t="s">
        <v>1485</v>
      </c>
      <c r="I205" s="45" t="s">
        <v>513</v>
      </c>
      <c r="J205" s="45" t="s">
        <v>1504</v>
      </c>
      <c r="K205" s="45"/>
      <c r="L205" s="45"/>
      <c r="M205" s="45"/>
      <c r="N205" s="52">
        <v>1019076465</v>
      </c>
      <c r="O205" s="45" t="s">
        <v>299</v>
      </c>
      <c r="P205" s="45" t="s">
        <v>35</v>
      </c>
      <c r="Q205" s="45" t="s">
        <v>1486</v>
      </c>
      <c r="R205" s="45">
        <v>825</v>
      </c>
      <c r="S205" s="53">
        <v>22000000</v>
      </c>
      <c r="T205" s="53"/>
      <c r="U205" s="45"/>
      <c r="V205" s="53"/>
      <c r="W205" s="53"/>
      <c r="X205" s="53"/>
      <c r="Y205" s="45">
        <v>120</v>
      </c>
      <c r="Z205" s="45">
        <v>4</v>
      </c>
      <c r="AA205" s="54">
        <v>44067</v>
      </c>
      <c r="AB205" s="54">
        <v>44188</v>
      </c>
      <c r="AC205" s="45"/>
      <c r="AD205" s="54">
        <v>44188</v>
      </c>
      <c r="AE205" s="45"/>
      <c r="AF205" s="45"/>
      <c r="AG205" s="45" t="s">
        <v>298</v>
      </c>
      <c r="AH205" s="45"/>
      <c r="AI205" s="45"/>
      <c r="AJ205" s="45" t="str">
        <f t="shared" ca="1" si="18"/>
        <v>EN EJECUCIÓN</v>
      </c>
      <c r="AK205" s="45"/>
      <c r="AL205" s="45" t="s">
        <v>1487</v>
      </c>
      <c r="AM205" s="53">
        <f t="shared" si="17"/>
        <v>5500000</v>
      </c>
      <c r="AN205" s="45" t="s">
        <v>1488</v>
      </c>
    </row>
    <row r="206" spans="1:40" ht="150" customHeight="1" x14ac:dyDescent="0.25">
      <c r="A206" s="1">
        <v>2020</v>
      </c>
      <c r="B206" s="50">
        <v>44067</v>
      </c>
      <c r="C206" s="1" t="s">
        <v>28</v>
      </c>
      <c r="D206" s="1" t="s">
        <v>1301</v>
      </c>
      <c r="E206" s="47" t="s">
        <v>1277</v>
      </c>
      <c r="F206" s="7" t="s">
        <v>29</v>
      </c>
      <c r="G206" s="1" t="s">
        <v>30</v>
      </c>
      <c r="H206" s="20" t="s">
        <v>1315</v>
      </c>
      <c r="I206" s="20" t="s">
        <v>513</v>
      </c>
      <c r="J206" s="20" t="s">
        <v>1505</v>
      </c>
      <c r="N206" s="48">
        <v>1020796899</v>
      </c>
      <c r="O206" s="20" t="s">
        <v>299</v>
      </c>
      <c r="P206" s="20" t="s">
        <v>31</v>
      </c>
      <c r="Q206" s="20" t="s">
        <v>1316</v>
      </c>
      <c r="R206" s="20">
        <v>802</v>
      </c>
      <c r="S206" s="38">
        <v>22000000</v>
      </c>
      <c r="Y206" s="20">
        <v>120</v>
      </c>
      <c r="Z206" s="20">
        <v>4</v>
      </c>
      <c r="AA206" s="2">
        <v>44067</v>
      </c>
      <c r="AB206" s="50">
        <v>44188</v>
      </c>
      <c r="AD206" s="50">
        <v>44188</v>
      </c>
      <c r="AG206" s="20" t="s">
        <v>1524</v>
      </c>
      <c r="AJ206" s="1" t="str">
        <f t="shared" ca="1" si="18"/>
        <v>EN EJECUCIÓN</v>
      </c>
      <c r="AL206" s="20" t="s">
        <v>1318</v>
      </c>
      <c r="AM206" s="8">
        <f t="shared" si="17"/>
        <v>5500000</v>
      </c>
      <c r="AN206" s="20" t="s">
        <v>1317</v>
      </c>
    </row>
    <row r="207" spans="1:40" ht="150" customHeight="1" x14ac:dyDescent="0.25">
      <c r="A207" s="1">
        <v>2020</v>
      </c>
      <c r="B207" s="50">
        <v>44067</v>
      </c>
      <c r="C207" s="1" t="s">
        <v>28</v>
      </c>
      <c r="D207" s="1" t="s">
        <v>1278</v>
      </c>
      <c r="E207" s="47" t="s">
        <v>1279</v>
      </c>
      <c r="F207" s="7" t="s">
        <v>29</v>
      </c>
      <c r="G207" s="1" t="s">
        <v>30</v>
      </c>
      <c r="H207" s="20" t="s">
        <v>1457</v>
      </c>
      <c r="I207" s="20" t="s">
        <v>718</v>
      </c>
      <c r="J207" s="20" t="s">
        <v>1489</v>
      </c>
      <c r="N207" s="48">
        <v>79763739</v>
      </c>
      <c r="O207" s="20" t="s">
        <v>299</v>
      </c>
      <c r="P207" s="20" t="s">
        <v>31</v>
      </c>
      <c r="Q207" s="20" t="s">
        <v>1458</v>
      </c>
      <c r="R207" s="20">
        <v>796</v>
      </c>
      <c r="S207" s="38">
        <v>12500000</v>
      </c>
      <c r="Y207" s="20">
        <v>150</v>
      </c>
      <c r="Z207" s="20">
        <v>5</v>
      </c>
      <c r="AA207" s="2">
        <v>44067</v>
      </c>
      <c r="AB207" s="50">
        <v>44219</v>
      </c>
      <c r="AD207" s="50">
        <v>44219</v>
      </c>
      <c r="AG207" s="20" t="s">
        <v>580</v>
      </c>
      <c r="AJ207" s="1" t="str">
        <f t="shared" ca="1" si="18"/>
        <v>EN EJECUCIÓN</v>
      </c>
      <c r="AL207" s="20" t="s">
        <v>1459</v>
      </c>
      <c r="AM207" s="8">
        <f t="shared" si="17"/>
        <v>2500000</v>
      </c>
      <c r="AN207" s="20" t="s">
        <v>1460</v>
      </c>
    </row>
    <row r="208" spans="1:40" s="5" customFormat="1" ht="150" customHeight="1" x14ac:dyDescent="0.25">
      <c r="A208" s="1">
        <v>2020</v>
      </c>
      <c r="B208" s="2">
        <v>44067</v>
      </c>
      <c r="C208" s="1" t="s">
        <v>28</v>
      </c>
      <c r="D208" s="1" t="s">
        <v>1280</v>
      </c>
      <c r="E208" s="1" t="s">
        <v>1281</v>
      </c>
      <c r="F208" s="7" t="s">
        <v>29</v>
      </c>
      <c r="G208" s="1" t="s">
        <v>30</v>
      </c>
      <c r="H208" s="1" t="s">
        <v>1319</v>
      </c>
      <c r="I208" s="1" t="s">
        <v>513</v>
      </c>
      <c r="J208" s="1" t="s">
        <v>1506</v>
      </c>
      <c r="K208" s="1"/>
      <c r="L208" s="1"/>
      <c r="M208" s="1"/>
      <c r="N208" s="12">
        <v>1048205442</v>
      </c>
      <c r="O208" s="1" t="s">
        <v>299</v>
      </c>
      <c r="P208" s="20" t="s">
        <v>31</v>
      </c>
      <c r="Q208" s="1" t="s">
        <v>1515</v>
      </c>
      <c r="R208" s="1" t="s">
        <v>1517</v>
      </c>
      <c r="S208" s="8">
        <v>22000000</v>
      </c>
      <c r="T208" s="8"/>
      <c r="U208" s="1"/>
      <c r="V208" s="8"/>
      <c r="W208" s="8"/>
      <c r="X208" s="8"/>
      <c r="Y208" s="1">
        <v>120</v>
      </c>
      <c r="Z208" s="1">
        <v>4</v>
      </c>
      <c r="AA208" s="2">
        <v>44067</v>
      </c>
      <c r="AB208" s="2">
        <v>44188</v>
      </c>
      <c r="AC208" s="1"/>
      <c r="AD208" s="2">
        <v>44188</v>
      </c>
      <c r="AE208" s="1"/>
      <c r="AF208" s="1"/>
      <c r="AG208" s="1" t="s">
        <v>406</v>
      </c>
      <c r="AH208" s="1"/>
      <c r="AI208" s="1"/>
      <c r="AJ208" s="1" t="str">
        <f t="shared" ca="1" si="18"/>
        <v>EN EJECUCIÓN</v>
      </c>
      <c r="AK208" s="1"/>
      <c r="AL208" s="1" t="s">
        <v>1462</v>
      </c>
      <c r="AM208" s="8">
        <f t="shared" si="17"/>
        <v>5500000</v>
      </c>
      <c r="AN208" s="1" t="s">
        <v>1461</v>
      </c>
    </row>
    <row r="209" spans="1:40" ht="157.5" customHeight="1" x14ac:dyDescent="0.25">
      <c r="A209" s="1">
        <v>2020</v>
      </c>
      <c r="B209" s="50">
        <v>44067</v>
      </c>
      <c r="C209" s="1" t="s">
        <v>28</v>
      </c>
      <c r="D209" s="1" t="s">
        <v>1282</v>
      </c>
      <c r="E209" s="47" t="s">
        <v>1283</v>
      </c>
      <c r="F209" s="7" t="s">
        <v>29</v>
      </c>
      <c r="G209" s="1" t="s">
        <v>30</v>
      </c>
      <c r="H209" s="20" t="s">
        <v>1320</v>
      </c>
      <c r="I209" s="20" t="s">
        <v>513</v>
      </c>
      <c r="J209" s="20" t="s">
        <v>1490</v>
      </c>
      <c r="N209" s="48">
        <v>79632494</v>
      </c>
      <c r="O209" s="20" t="s">
        <v>299</v>
      </c>
      <c r="P209" s="20" t="s">
        <v>31</v>
      </c>
      <c r="Q209" s="20" t="s">
        <v>1322</v>
      </c>
      <c r="R209" s="20">
        <v>795</v>
      </c>
      <c r="S209" s="38">
        <v>27500000</v>
      </c>
      <c r="Y209" s="20">
        <v>150</v>
      </c>
      <c r="Z209" s="20">
        <v>5</v>
      </c>
      <c r="AA209" s="2">
        <v>44069</v>
      </c>
      <c r="AB209" s="50">
        <v>44221</v>
      </c>
      <c r="AD209" s="50">
        <v>44221</v>
      </c>
      <c r="AG209" s="20" t="s">
        <v>663</v>
      </c>
      <c r="AJ209" s="1" t="str">
        <f t="shared" ca="1" si="18"/>
        <v>EN EJECUCIÓN</v>
      </c>
      <c r="AL209" s="20" t="s">
        <v>1324</v>
      </c>
      <c r="AM209" s="8">
        <f t="shared" si="17"/>
        <v>5500000</v>
      </c>
      <c r="AN209" s="20" t="s">
        <v>1323</v>
      </c>
    </row>
    <row r="210" spans="1:40" ht="150" customHeight="1" x14ac:dyDescent="0.25">
      <c r="A210" s="1">
        <v>2020</v>
      </c>
      <c r="B210" s="50">
        <v>44067</v>
      </c>
      <c r="C210" s="1" t="s">
        <v>28</v>
      </c>
      <c r="D210" s="1" t="s">
        <v>1284</v>
      </c>
      <c r="E210" s="47" t="s">
        <v>1285</v>
      </c>
      <c r="F210" s="7" t="s">
        <v>29</v>
      </c>
      <c r="G210" s="1" t="s">
        <v>30</v>
      </c>
      <c r="H210" s="20" t="s">
        <v>1325</v>
      </c>
      <c r="I210" s="20" t="s">
        <v>513</v>
      </c>
      <c r="J210" s="20" t="s">
        <v>1286</v>
      </c>
      <c r="N210" s="48">
        <v>9695442</v>
      </c>
      <c r="O210" s="20" t="s">
        <v>299</v>
      </c>
      <c r="P210" s="20" t="s">
        <v>1228</v>
      </c>
      <c r="Q210" s="20" t="s">
        <v>1326</v>
      </c>
      <c r="R210" s="20">
        <v>797</v>
      </c>
      <c r="S210" s="38">
        <v>16800000</v>
      </c>
      <c r="Y210" s="20">
        <v>120</v>
      </c>
      <c r="Z210" s="20">
        <v>4</v>
      </c>
      <c r="AA210" s="2">
        <v>44069</v>
      </c>
      <c r="AB210" s="50">
        <v>44190</v>
      </c>
      <c r="AD210" s="50">
        <v>44190</v>
      </c>
      <c r="AG210" s="20" t="s">
        <v>1524</v>
      </c>
      <c r="AJ210" s="1" t="str">
        <f t="shared" ca="1" si="18"/>
        <v>EN EJECUCIÓN</v>
      </c>
      <c r="AL210" s="20" t="s">
        <v>1328</v>
      </c>
      <c r="AM210" s="8">
        <f t="shared" si="17"/>
        <v>4200000</v>
      </c>
      <c r="AN210" s="20" t="s">
        <v>1327</v>
      </c>
    </row>
    <row r="211" spans="1:40" ht="150" customHeight="1" x14ac:dyDescent="0.25">
      <c r="A211" s="1">
        <v>2020</v>
      </c>
      <c r="B211" s="50">
        <v>44067</v>
      </c>
      <c r="C211" s="1" t="s">
        <v>28</v>
      </c>
      <c r="D211" s="1" t="s">
        <v>1287</v>
      </c>
      <c r="E211" s="47" t="s">
        <v>1288</v>
      </c>
      <c r="F211" s="7" t="s">
        <v>29</v>
      </c>
      <c r="G211" s="1" t="s">
        <v>30</v>
      </c>
      <c r="H211" s="20" t="s">
        <v>1329</v>
      </c>
      <c r="I211" s="20" t="s">
        <v>513</v>
      </c>
      <c r="J211" s="20" t="s">
        <v>1289</v>
      </c>
      <c r="N211" s="48">
        <v>1015436119</v>
      </c>
      <c r="O211" s="20" t="s">
        <v>299</v>
      </c>
      <c r="P211" s="20" t="s">
        <v>1228</v>
      </c>
      <c r="Q211" s="20" t="s">
        <v>1330</v>
      </c>
      <c r="R211" s="60">
        <v>778</v>
      </c>
      <c r="S211" s="38">
        <v>27200000</v>
      </c>
      <c r="Y211" s="20">
        <v>120</v>
      </c>
      <c r="Z211" s="20">
        <v>4</v>
      </c>
      <c r="AA211" s="2">
        <v>44067</v>
      </c>
      <c r="AB211" s="50">
        <v>44553</v>
      </c>
      <c r="AD211" s="50">
        <v>44553</v>
      </c>
      <c r="AG211" s="20" t="s">
        <v>406</v>
      </c>
      <c r="AJ211" s="1" t="str">
        <f t="shared" ca="1" si="18"/>
        <v>EN EJECUCIÓN</v>
      </c>
      <c r="AL211" s="20" t="s">
        <v>1332</v>
      </c>
      <c r="AM211" s="8">
        <f t="shared" si="17"/>
        <v>6800000</v>
      </c>
      <c r="AN211" s="20" t="s">
        <v>1331</v>
      </c>
    </row>
    <row r="212" spans="1:40" ht="150" customHeight="1" x14ac:dyDescent="0.25">
      <c r="A212" s="1">
        <v>2020</v>
      </c>
      <c r="B212" s="50">
        <v>44067</v>
      </c>
      <c r="C212" s="1" t="s">
        <v>28</v>
      </c>
      <c r="D212" s="1" t="s">
        <v>1290</v>
      </c>
      <c r="E212" s="47" t="s">
        <v>1291</v>
      </c>
      <c r="F212" s="7" t="s">
        <v>29</v>
      </c>
      <c r="G212" s="1" t="s">
        <v>30</v>
      </c>
      <c r="H212" s="20" t="s">
        <v>1333</v>
      </c>
      <c r="I212" s="20" t="s">
        <v>513</v>
      </c>
      <c r="J212" s="20" t="s">
        <v>1507</v>
      </c>
      <c r="N212" s="20" t="s">
        <v>1463</v>
      </c>
      <c r="O212" s="20" t="s">
        <v>299</v>
      </c>
      <c r="P212" s="20" t="s">
        <v>35</v>
      </c>
      <c r="Q212" s="20" t="s">
        <v>1334</v>
      </c>
      <c r="R212" s="20">
        <v>799</v>
      </c>
      <c r="S212" s="38">
        <v>22000000</v>
      </c>
      <c r="Y212" s="20">
        <v>120</v>
      </c>
      <c r="Z212" s="20">
        <v>4</v>
      </c>
      <c r="AA212" s="2">
        <v>44067</v>
      </c>
      <c r="AB212" s="50">
        <v>44553</v>
      </c>
      <c r="AD212" s="50">
        <v>44553</v>
      </c>
      <c r="AG212" s="20" t="s">
        <v>684</v>
      </c>
      <c r="AJ212" s="1" t="str">
        <f t="shared" ca="1" si="18"/>
        <v>EN EJECUCIÓN</v>
      </c>
      <c r="AL212" s="20" t="s">
        <v>1336</v>
      </c>
      <c r="AM212" s="8">
        <f t="shared" si="17"/>
        <v>5500000</v>
      </c>
      <c r="AN212" s="20" t="s">
        <v>1335</v>
      </c>
    </row>
    <row r="213" spans="1:40" ht="150" customHeight="1" x14ac:dyDescent="0.25">
      <c r="A213" s="1">
        <v>2020</v>
      </c>
      <c r="B213" s="50">
        <v>44067</v>
      </c>
      <c r="C213" s="1" t="s">
        <v>28</v>
      </c>
      <c r="D213" s="20" t="s">
        <v>1303</v>
      </c>
      <c r="E213" s="1" t="s">
        <v>1304</v>
      </c>
      <c r="F213" s="7" t="s">
        <v>29</v>
      </c>
      <c r="G213" s="1" t="s">
        <v>30</v>
      </c>
      <c r="H213" s="20" t="s">
        <v>1337</v>
      </c>
      <c r="I213" s="20" t="s">
        <v>515</v>
      </c>
      <c r="J213" s="20" t="s">
        <v>1302</v>
      </c>
      <c r="N213" s="48">
        <v>1030591646</v>
      </c>
      <c r="O213" s="20" t="s">
        <v>299</v>
      </c>
      <c r="P213" s="20" t="s">
        <v>1228</v>
      </c>
      <c r="Q213" s="20" t="s">
        <v>1338</v>
      </c>
      <c r="R213" s="20">
        <v>798</v>
      </c>
      <c r="S213" s="38">
        <v>10000000</v>
      </c>
      <c r="Y213" s="20">
        <v>120</v>
      </c>
      <c r="Z213" s="20">
        <v>4</v>
      </c>
      <c r="AA213" s="2">
        <v>44067</v>
      </c>
      <c r="AB213" s="50">
        <v>44188</v>
      </c>
      <c r="AD213" s="50">
        <v>44188</v>
      </c>
      <c r="AG213" s="20" t="s">
        <v>1535</v>
      </c>
      <c r="AJ213" s="1" t="str">
        <f t="shared" ca="1" si="18"/>
        <v>EN EJECUCIÓN</v>
      </c>
      <c r="AL213" s="20" t="s">
        <v>1340</v>
      </c>
      <c r="AM213" s="8">
        <f t="shared" si="17"/>
        <v>2500000</v>
      </c>
      <c r="AN213" s="20" t="s">
        <v>1339</v>
      </c>
    </row>
    <row r="214" spans="1:40" ht="150" customHeight="1" x14ac:dyDescent="0.25">
      <c r="A214" s="1">
        <v>2020</v>
      </c>
      <c r="B214" s="50">
        <v>44067</v>
      </c>
      <c r="C214" s="1" t="s">
        <v>28</v>
      </c>
      <c r="D214" s="20" t="s">
        <v>1313</v>
      </c>
      <c r="E214" s="1" t="s">
        <v>1314</v>
      </c>
      <c r="F214" s="7" t="s">
        <v>29</v>
      </c>
      <c r="G214" s="1" t="s">
        <v>30</v>
      </c>
      <c r="H214" s="20" t="s">
        <v>1466</v>
      </c>
      <c r="I214" s="20" t="s">
        <v>513</v>
      </c>
      <c r="J214" s="20" t="s">
        <v>1508</v>
      </c>
      <c r="N214" s="48">
        <v>81715533</v>
      </c>
      <c r="O214" s="20" t="s">
        <v>299</v>
      </c>
      <c r="P214" s="20" t="s">
        <v>1228</v>
      </c>
      <c r="Q214" s="20" t="s">
        <v>1465</v>
      </c>
      <c r="R214" s="20" t="s">
        <v>1520</v>
      </c>
      <c r="S214" s="38">
        <v>16800000</v>
      </c>
      <c r="Y214" s="20">
        <v>120</v>
      </c>
      <c r="Z214" s="20">
        <v>4</v>
      </c>
      <c r="AA214" s="2">
        <v>44067</v>
      </c>
      <c r="AB214" s="50">
        <v>44188</v>
      </c>
      <c r="AD214" s="50">
        <v>44188</v>
      </c>
      <c r="AG214" s="20" t="s">
        <v>1521</v>
      </c>
      <c r="AJ214" s="1" t="str">
        <f t="shared" ca="1" si="18"/>
        <v>EN EJECUCIÓN</v>
      </c>
      <c r="AL214" s="20" t="s">
        <v>1468</v>
      </c>
      <c r="AM214" s="8">
        <f t="shared" si="17"/>
        <v>4200000</v>
      </c>
      <c r="AN214" s="20" t="s">
        <v>1467</v>
      </c>
    </row>
    <row r="215" spans="1:40" ht="150" customHeight="1" x14ac:dyDescent="0.25">
      <c r="A215" s="1">
        <v>2020</v>
      </c>
      <c r="B215" s="50">
        <v>44067</v>
      </c>
      <c r="C215" s="1" t="s">
        <v>28</v>
      </c>
      <c r="D215" s="20" t="s">
        <v>1311</v>
      </c>
      <c r="E215" s="1" t="s">
        <v>1312</v>
      </c>
      <c r="F215" s="7" t="s">
        <v>29</v>
      </c>
      <c r="G215" s="1" t="s">
        <v>30</v>
      </c>
      <c r="H215" s="20" t="s">
        <v>1469</v>
      </c>
      <c r="I215" s="20" t="s">
        <v>513</v>
      </c>
      <c r="J215" s="20" t="s">
        <v>1509</v>
      </c>
      <c r="N215" s="48">
        <v>1014264950</v>
      </c>
      <c r="O215" s="20" t="s">
        <v>299</v>
      </c>
      <c r="P215" s="20" t="s">
        <v>1453</v>
      </c>
      <c r="Q215" s="20" t="s">
        <v>1470</v>
      </c>
      <c r="R215" s="20">
        <v>809</v>
      </c>
      <c r="S215" s="38">
        <v>16800000</v>
      </c>
      <c r="Y215" s="20">
        <v>120</v>
      </c>
      <c r="Z215" s="20">
        <v>4</v>
      </c>
      <c r="AA215" s="2">
        <v>44067</v>
      </c>
      <c r="AB215" s="50">
        <v>44188</v>
      </c>
      <c r="AD215" s="50">
        <v>44188</v>
      </c>
      <c r="AG215" s="20" t="s">
        <v>684</v>
      </c>
      <c r="AJ215" s="1" t="str">
        <f t="shared" ca="1" si="18"/>
        <v>EN EJECUCIÓN</v>
      </c>
      <c r="AL215" s="20" t="s">
        <v>1471</v>
      </c>
      <c r="AM215" s="8">
        <f t="shared" si="17"/>
        <v>4200000</v>
      </c>
      <c r="AN215" s="20" t="s">
        <v>1472</v>
      </c>
    </row>
    <row r="216" spans="1:40" ht="150" customHeight="1" x14ac:dyDescent="0.25">
      <c r="A216" s="1">
        <v>2020</v>
      </c>
      <c r="B216" s="50">
        <v>44067</v>
      </c>
      <c r="C216" s="1" t="s">
        <v>28</v>
      </c>
      <c r="D216" s="20" t="s">
        <v>1309</v>
      </c>
      <c r="E216" s="1" t="s">
        <v>1310</v>
      </c>
      <c r="F216" s="7" t="s">
        <v>29</v>
      </c>
      <c r="G216" s="1" t="s">
        <v>30</v>
      </c>
      <c r="H216" s="20" t="s">
        <v>1341</v>
      </c>
      <c r="I216" s="20" t="s">
        <v>517</v>
      </c>
      <c r="J216" s="20" t="s">
        <v>291</v>
      </c>
      <c r="N216" s="48">
        <v>52662125</v>
      </c>
      <c r="O216" s="20" t="s">
        <v>299</v>
      </c>
      <c r="P216" s="20" t="s">
        <v>31</v>
      </c>
      <c r="Q216" s="20" t="s">
        <v>1342</v>
      </c>
      <c r="R216" s="20">
        <v>810</v>
      </c>
      <c r="S216" s="38">
        <v>15200000</v>
      </c>
      <c r="Y216" s="20">
        <v>120</v>
      </c>
      <c r="Z216" s="20">
        <v>4</v>
      </c>
      <c r="AA216" s="2">
        <v>44068</v>
      </c>
      <c r="AB216" s="50">
        <v>44189</v>
      </c>
      <c r="AD216" s="50">
        <v>44189</v>
      </c>
      <c r="AG216" s="20" t="s">
        <v>1536</v>
      </c>
      <c r="AJ216" s="1" t="str">
        <f t="shared" ca="1" si="18"/>
        <v>EN EJECUCIÓN</v>
      </c>
      <c r="AL216" s="20" t="s">
        <v>1344</v>
      </c>
      <c r="AM216" s="8">
        <f t="shared" si="17"/>
        <v>3800000</v>
      </c>
      <c r="AN216" s="20" t="s">
        <v>1343</v>
      </c>
    </row>
    <row r="217" spans="1:40" ht="150" customHeight="1" x14ac:dyDescent="0.25">
      <c r="A217" s="1">
        <v>2020</v>
      </c>
      <c r="B217" s="50">
        <v>44067</v>
      </c>
      <c r="C217" s="1" t="s">
        <v>28</v>
      </c>
      <c r="D217" s="20" t="s">
        <v>1307</v>
      </c>
      <c r="E217" s="1" t="s">
        <v>1308</v>
      </c>
      <c r="F217" s="7" t="s">
        <v>29</v>
      </c>
      <c r="G217" s="1" t="s">
        <v>30</v>
      </c>
      <c r="H217" s="20" t="s">
        <v>1473</v>
      </c>
      <c r="I217" s="20" t="s">
        <v>513</v>
      </c>
      <c r="J217" s="20" t="s">
        <v>1510</v>
      </c>
      <c r="N217" s="48">
        <v>79972956</v>
      </c>
      <c r="O217" s="20" t="s">
        <v>299</v>
      </c>
      <c r="P217" s="20" t="s">
        <v>1228</v>
      </c>
      <c r="Q217" s="20" t="s">
        <v>1474</v>
      </c>
      <c r="R217" s="20">
        <v>806</v>
      </c>
      <c r="S217" s="38">
        <v>16000000</v>
      </c>
      <c r="Y217" s="20">
        <v>120</v>
      </c>
      <c r="Z217" s="20">
        <v>4</v>
      </c>
      <c r="AA217" s="2">
        <v>44067</v>
      </c>
      <c r="AB217" s="50">
        <v>44188</v>
      </c>
      <c r="AD217" s="50">
        <v>44188</v>
      </c>
      <c r="AG217" s="20" t="s">
        <v>406</v>
      </c>
      <c r="AJ217" s="1" t="str">
        <f t="shared" ca="1" si="18"/>
        <v>EN EJECUCIÓN</v>
      </c>
      <c r="AL217" s="20" t="s">
        <v>1475</v>
      </c>
      <c r="AM217" s="8">
        <f t="shared" si="17"/>
        <v>4000000</v>
      </c>
      <c r="AN217" s="20" t="s">
        <v>1476</v>
      </c>
    </row>
    <row r="218" spans="1:40" ht="150" customHeight="1" x14ac:dyDescent="0.25">
      <c r="A218" s="1">
        <v>2020</v>
      </c>
      <c r="B218" s="50">
        <v>44067</v>
      </c>
      <c r="C218" s="1" t="s">
        <v>28</v>
      </c>
      <c r="D218" s="20" t="s">
        <v>1305</v>
      </c>
      <c r="E218" s="1" t="s">
        <v>1306</v>
      </c>
      <c r="F218" s="7" t="s">
        <v>29</v>
      </c>
      <c r="G218" s="1" t="s">
        <v>30</v>
      </c>
      <c r="H218" s="20" t="s">
        <v>1477</v>
      </c>
      <c r="I218" s="20" t="s">
        <v>513</v>
      </c>
      <c r="J218" s="20" t="s">
        <v>1511</v>
      </c>
      <c r="N218" s="48">
        <v>79381209</v>
      </c>
      <c r="O218" s="20" t="s">
        <v>299</v>
      </c>
      <c r="P218" s="20" t="s">
        <v>31</v>
      </c>
      <c r="Q218" s="20" t="s">
        <v>1478</v>
      </c>
      <c r="R218" s="20">
        <v>779</v>
      </c>
      <c r="S218" s="38">
        <v>22000000</v>
      </c>
      <c r="Y218" s="20">
        <v>120</v>
      </c>
      <c r="Z218" s="20">
        <v>4</v>
      </c>
      <c r="AA218" s="2">
        <v>44069</v>
      </c>
      <c r="AB218" s="50">
        <v>44190</v>
      </c>
      <c r="AD218" s="50">
        <v>44190</v>
      </c>
      <c r="AG218" s="20" t="s">
        <v>1209</v>
      </c>
      <c r="AJ218" s="1" t="str">
        <f t="shared" ca="1" si="18"/>
        <v>EN EJECUCIÓN</v>
      </c>
      <c r="AL218" s="20" t="s">
        <v>1479</v>
      </c>
      <c r="AM218" s="8">
        <f t="shared" si="17"/>
        <v>5500000</v>
      </c>
      <c r="AN218" s="20" t="s">
        <v>1480</v>
      </c>
    </row>
    <row r="219" spans="1:40" ht="150" customHeight="1" x14ac:dyDescent="0.25">
      <c r="A219" s="1">
        <v>2020</v>
      </c>
      <c r="B219" s="50">
        <v>44067</v>
      </c>
      <c r="C219" s="1" t="s">
        <v>28</v>
      </c>
      <c r="D219" s="20" t="s">
        <v>1346</v>
      </c>
      <c r="E219" s="1" t="s">
        <v>1347</v>
      </c>
      <c r="F219" s="7" t="s">
        <v>29</v>
      </c>
      <c r="G219" s="1" t="s">
        <v>30</v>
      </c>
      <c r="H219" s="20" t="s">
        <v>1481</v>
      </c>
      <c r="I219" s="20" t="s">
        <v>515</v>
      </c>
      <c r="J219" s="20" t="s">
        <v>1512</v>
      </c>
      <c r="N219" s="48">
        <v>1007395591</v>
      </c>
      <c r="O219" s="20" t="s">
        <v>299</v>
      </c>
      <c r="P219" s="20" t="s">
        <v>31</v>
      </c>
      <c r="Q219" s="20" t="s">
        <v>1482</v>
      </c>
      <c r="R219" s="20">
        <v>812</v>
      </c>
      <c r="S219" s="38">
        <v>14000000</v>
      </c>
      <c r="Y219" s="20">
        <v>120</v>
      </c>
      <c r="Z219" s="20">
        <v>4</v>
      </c>
      <c r="AA219" s="2">
        <v>44069</v>
      </c>
      <c r="AB219" s="50">
        <v>44190</v>
      </c>
      <c r="AD219" s="50">
        <v>44190</v>
      </c>
      <c r="AG219" s="1" t="s">
        <v>1534</v>
      </c>
      <c r="AJ219" s="1" t="str">
        <f t="shared" ca="1" si="18"/>
        <v>EN EJECUCIÓN</v>
      </c>
      <c r="AL219" s="20" t="s">
        <v>1483</v>
      </c>
      <c r="AM219" s="49">
        <f t="shared" si="17"/>
        <v>3500000</v>
      </c>
      <c r="AN219" s="20" t="s">
        <v>1484</v>
      </c>
    </row>
    <row r="220" spans="1:40" ht="150" customHeight="1" x14ac:dyDescent="0.25">
      <c r="AJ220" s="1" t="str">
        <f t="shared" ca="1" si="18"/>
        <v>TERMINADO</v>
      </c>
    </row>
    <row r="221" spans="1:40" ht="150" customHeight="1" x14ac:dyDescent="0.25">
      <c r="AJ221" s="1" t="str">
        <f t="shared" ca="1" si="18"/>
        <v>TERMINADO</v>
      </c>
    </row>
    <row r="222" spans="1:40" ht="150" customHeight="1" x14ac:dyDescent="0.25">
      <c r="AJ222" s="1" t="str">
        <f t="shared" ca="1" si="18"/>
        <v>TERMINADO</v>
      </c>
    </row>
    <row r="223" spans="1:40" ht="150" customHeight="1" x14ac:dyDescent="0.25">
      <c r="AJ223" s="1" t="str">
        <f t="shared" ca="1" si="18"/>
        <v>TERMINADO</v>
      </c>
    </row>
    <row r="224" spans="1:40" ht="150" customHeight="1" x14ac:dyDescent="0.25">
      <c r="AJ224" s="1" t="str">
        <f t="shared" ca="1" si="18"/>
        <v>TERMINADO</v>
      </c>
    </row>
    <row r="225" spans="36:36" ht="150" customHeight="1" x14ac:dyDescent="0.25">
      <c r="AJ225" s="1" t="str">
        <f t="shared" ca="1" si="18"/>
        <v>TERMINADO</v>
      </c>
    </row>
    <row r="226" spans="36:36" ht="150" customHeight="1" x14ac:dyDescent="0.25">
      <c r="AJ226" s="1" t="str">
        <f t="shared" ca="1" si="18"/>
        <v>TERMINADO</v>
      </c>
    </row>
    <row r="227" spans="36:36" ht="150" customHeight="1" x14ac:dyDescent="0.25">
      <c r="AJ227" s="1" t="str">
        <f t="shared" ca="1" si="18"/>
        <v>TERMINADO</v>
      </c>
    </row>
    <row r="228" spans="36:36" ht="150" customHeight="1" x14ac:dyDescent="0.25">
      <c r="AJ228" s="1" t="str">
        <f t="shared" ca="1" si="18"/>
        <v>TERMINADO</v>
      </c>
    </row>
    <row r="229" spans="36:36" ht="150" customHeight="1" x14ac:dyDescent="0.25">
      <c r="AJ229" s="1" t="str">
        <f t="shared" ca="1" si="18"/>
        <v>TERMINADO</v>
      </c>
    </row>
    <row r="230" spans="36:36" ht="150" customHeight="1" x14ac:dyDescent="0.25">
      <c r="AJ230" s="1" t="str">
        <f t="shared" ca="1" si="18"/>
        <v>TERMINADO</v>
      </c>
    </row>
    <row r="231" spans="36:36" ht="150" customHeight="1" x14ac:dyDescent="0.25">
      <c r="AJ231" s="1" t="str">
        <f t="shared" ca="1" si="18"/>
        <v>TERMINADO</v>
      </c>
    </row>
    <row r="232" spans="36:36" ht="150" customHeight="1" x14ac:dyDescent="0.25">
      <c r="AJ232" s="1" t="str">
        <f t="shared" ca="1" si="18"/>
        <v>TERMINADO</v>
      </c>
    </row>
    <row r="233" spans="36:36" ht="150" customHeight="1" x14ac:dyDescent="0.25">
      <c r="AJ233" s="1" t="str">
        <f t="shared" ca="1" si="18"/>
        <v>TERMINADO</v>
      </c>
    </row>
    <row r="234" spans="36:36" ht="150" customHeight="1" x14ac:dyDescent="0.25">
      <c r="AJ234" s="1" t="str">
        <f t="shared" ca="1" si="18"/>
        <v>TERMINADO</v>
      </c>
    </row>
    <row r="235" spans="36:36" ht="150" customHeight="1" x14ac:dyDescent="0.25">
      <c r="AJ235" s="1" t="str">
        <f t="shared" ca="1" si="18"/>
        <v>TERMINADO</v>
      </c>
    </row>
    <row r="236" spans="36:36" ht="150" customHeight="1" x14ac:dyDescent="0.25">
      <c r="AJ236" s="1" t="str">
        <f t="shared" ca="1" si="18"/>
        <v>TERMINADO</v>
      </c>
    </row>
    <row r="237" spans="36:36" ht="150" customHeight="1" x14ac:dyDescent="0.25">
      <c r="AJ237" s="1" t="str">
        <f t="shared" ca="1" si="18"/>
        <v>TERMINADO</v>
      </c>
    </row>
    <row r="238" spans="36:36" ht="150" customHeight="1" x14ac:dyDescent="0.25">
      <c r="AJ238" s="1" t="str">
        <f t="shared" ca="1" si="18"/>
        <v>TERMINADO</v>
      </c>
    </row>
    <row r="239" spans="36:36" ht="150" customHeight="1" x14ac:dyDescent="0.25">
      <c r="AJ239" s="1" t="str">
        <f t="shared" ca="1" si="18"/>
        <v>TERMINADO</v>
      </c>
    </row>
    <row r="240" spans="36:36" ht="150" customHeight="1" x14ac:dyDescent="0.25">
      <c r="AJ240" s="1" t="str">
        <f t="shared" ca="1" si="18"/>
        <v>TERMINADO</v>
      </c>
    </row>
    <row r="241" spans="36:36" ht="150" customHeight="1" x14ac:dyDescent="0.25">
      <c r="AJ241" s="1" t="str">
        <f t="shared" ca="1" si="18"/>
        <v>TERMINADO</v>
      </c>
    </row>
    <row r="242" spans="36:36" ht="150" customHeight="1" x14ac:dyDescent="0.25">
      <c r="AJ242" s="1" t="str">
        <f t="shared" ca="1" si="18"/>
        <v>TERMINADO</v>
      </c>
    </row>
    <row r="243" spans="36:36" ht="150" customHeight="1" x14ac:dyDescent="0.25">
      <c r="AJ243" s="1" t="str">
        <f t="shared" ca="1" si="18"/>
        <v>TERMINADO</v>
      </c>
    </row>
    <row r="244" spans="36:36" ht="150" customHeight="1" x14ac:dyDescent="0.25">
      <c r="AJ244" s="1" t="str">
        <f t="shared" ca="1" si="18"/>
        <v>TERMINADO</v>
      </c>
    </row>
    <row r="245" spans="36:36" ht="150" customHeight="1" x14ac:dyDescent="0.25">
      <c r="AJ245" s="1" t="str">
        <f t="shared" ca="1" si="18"/>
        <v>TERMINADO</v>
      </c>
    </row>
    <row r="246" spans="36:36" ht="150" customHeight="1" x14ac:dyDescent="0.25">
      <c r="AJ246" s="1" t="str">
        <f t="shared" ca="1" si="18"/>
        <v>TERMINADO</v>
      </c>
    </row>
    <row r="247" spans="36:36" ht="150" customHeight="1" x14ac:dyDescent="0.25">
      <c r="AJ247" s="1" t="str">
        <f t="shared" ca="1" si="18"/>
        <v>TERMINADO</v>
      </c>
    </row>
    <row r="248" spans="36:36" ht="150" customHeight="1" x14ac:dyDescent="0.25">
      <c r="AJ248" s="1" t="str">
        <f t="shared" ca="1" si="18"/>
        <v>TERMINADO</v>
      </c>
    </row>
    <row r="249" spans="36:36" ht="150" customHeight="1" x14ac:dyDescent="0.25">
      <c r="AJ249" s="1" t="str">
        <f t="shared" ca="1" si="18"/>
        <v>TERMINADO</v>
      </c>
    </row>
    <row r="250" spans="36:36" ht="150" customHeight="1" x14ac:dyDescent="0.25">
      <c r="AJ250" s="1" t="str">
        <f t="shared" ca="1" si="18"/>
        <v>TERMINADO</v>
      </c>
    </row>
    <row r="251" spans="36:36" ht="150" customHeight="1" x14ac:dyDescent="0.25">
      <c r="AJ251" s="1" t="str">
        <f t="shared" ca="1" si="18"/>
        <v>TERMINADO</v>
      </c>
    </row>
    <row r="252" spans="36:36" ht="150" customHeight="1" x14ac:dyDescent="0.25"/>
    <row r="253" spans="36:36" ht="150" customHeight="1" x14ac:dyDescent="0.25"/>
    <row r="254" spans="36:36" ht="150" customHeight="1" x14ac:dyDescent="0.25"/>
    <row r="255" spans="36:36" ht="150" customHeight="1" x14ac:dyDescent="0.25"/>
    <row r="256" spans="36:36" ht="150" customHeight="1" x14ac:dyDescent="0.25"/>
    <row r="257" ht="150" customHeight="1" x14ac:dyDescent="0.25"/>
    <row r="258" ht="150" customHeight="1" x14ac:dyDescent="0.25"/>
    <row r="259" ht="150" customHeight="1" x14ac:dyDescent="0.25"/>
    <row r="260" ht="150" customHeight="1" x14ac:dyDescent="0.25"/>
    <row r="261" ht="150" customHeight="1" x14ac:dyDescent="0.25"/>
    <row r="262" ht="150" customHeight="1" x14ac:dyDescent="0.25"/>
    <row r="263" ht="150" customHeight="1" x14ac:dyDescent="0.25"/>
    <row r="264" ht="150" customHeight="1" x14ac:dyDescent="0.25"/>
    <row r="265" ht="150" customHeight="1" x14ac:dyDescent="0.25"/>
    <row r="266" ht="150" customHeight="1" x14ac:dyDescent="0.25"/>
    <row r="267" ht="150" customHeight="1" x14ac:dyDescent="0.25"/>
    <row r="268" ht="150" customHeight="1" x14ac:dyDescent="0.25"/>
    <row r="269" ht="150" customHeight="1" x14ac:dyDescent="0.25"/>
    <row r="270" ht="150" customHeight="1" x14ac:dyDescent="0.25"/>
    <row r="271" ht="150" customHeight="1" x14ac:dyDescent="0.25"/>
    <row r="272" ht="150" customHeight="1" x14ac:dyDescent="0.25"/>
    <row r="273" ht="150" customHeight="1" x14ac:dyDescent="0.25"/>
    <row r="274" ht="150" customHeight="1" x14ac:dyDescent="0.25"/>
    <row r="275" ht="150" customHeight="1" x14ac:dyDescent="0.25"/>
    <row r="276" ht="150" customHeight="1" x14ac:dyDescent="0.25"/>
    <row r="277" ht="150" customHeight="1" x14ac:dyDescent="0.25"/>
    <row r="278" ht="150" customHeight="1" x14ac:dyDescent="0.25"/>
    <row r="279" ht="150" customHeight="1" x14ac:dyDescent="0.25"/>
    <row r="280" ht="150" customHeight="1" x14ac:dyDescent="0.25"/>
    <row r="281" ht="150" customHeight="1" x14ac:dyDescent="0.25"/>
    <row r="282" ht="150" customHeight="1" x14ac:dyDescent="0.25"/>
    <row r="283" ht="150" customHeight="1" x14ac:dyDescent="0.25"/>
    <row r="284" ht="150" customHeight="1" x14ac:dyDescent="0.25"/>
    <row r="285" ht="150" customHeight="1" x14ac:dyDescent="0.25"/>
    <row r="286" ht="150" customHeight="1" x14ac:dyDescent="0.25"/>
    <row r="287" ht="150" customHeight="1" x14ac:dyDescent="0.25"/>
    <row r="288" ht="150" customHeight="1" x14ac:dyDescent="0.25"/>
    <row r="289" ht="150" customHeight="1" x14ac:dyDescent="0.25"/>
    <row r="290" ht="150" customHeight="1" x14ac:dyDescent="0.25"/>
    <row r="291" ht="150" customHeight="1" x14ac:dyDescent="0.25"/>
    <row r="292" ht="150" customHeight="1" x14ac:dyDescent="0.25"/>
    <row r="293" ht="150" customHeight="1" x14ac:dyDescent="0.25"/>
    <row r="294" ht="150" customHeight="1" x14ac:dyDescent="0.25"/>
    <row r="295" ht="150" customHeight="1" x14ac:dyDescent="0.25"/>
    <row r="296" ht="150" customHeight="1" x14ac:dyDescent="0.25"/>
    <row r="297" ht="150" customHeight="1" x14ac:dyDescent="0.25"/>
    <row r="298" ht="150" customHeight="1" x14ac:dyDescent="0.25"/>
    <row r="299" ht="150" customHeight="1" x14ac:dyDescent="0.25"/>
    <row r="300" ht="150" customHeight="1" x14ac:dyDescent="0.25"/>
    <row r="301" ht="150" customHeight="1" x14ac:dyDescent="0.25"/>
    <row r="302" ht="150" customHeight="1" x14ac:dyDescent="0.25"/>
    <row r="303" ht="150" customHeight="1" x14ac:dyDescent="0.25"/>
    <row r="304" ht="150" customHeight="1" x14ac:dyDescent="0.25"/>
    <row r="305" ht="150" customHeight="1" x14ac:dyDescent="0.25"/>
    <row r="306" ht="150" customHeight="1" x14ac:dyDescent="0.25"/>
    <row r="307" ht="150" customHeight="1" x14ac:dyDescent="0.25"/>
    <row r="308" ht="150" customHeight="1" x14ac:dyDescent="0.25"/>
    <row r="309" ht="150" customHeight="1" x14ac:dyDescent="0.25"/>
    <row r="310" ht="150" customHeight="1" x14ac:dyDescent="0.25"/>
    <row r="311" ht="150" customHeight="1" x14ac:dyDescent="0.25"/>
    <row r="312" ht="150" customHeight="1" x14ac:dyDescent="0.25"/>
    <row r="313" ht="150" customHeight="1" x14ac:dyDescent="0.25"/>
    <row r="314" ht="150" customHeight="1" x14ac:dyDescent="0.25"/>
    <row r="315" ht="150" customHeight="1" x14ac:dyDescent="0.25"/>
    <row r="316" ht="150" customHeight="1" x14ac:dyDescent="0.25"/>
    <row r="317" ht="150" customHeight="1" x14ac:dyDescent="0.25"/>
    <row r="318" ht="150" customHeight="1" x14ac:dyDescent="0.25"/>
    <row r="319" ht="150" customHeight="1" x14ac:dyDescent="0.25"/>
    <row r="320" ht="150" customHeight="1" x14ac:dyDescent="0.25"/>
    <row r="321" ht="150" customHeight="1" x14ac:dyDescent="0.25"/>
    <row r="322" ht="150" customHeight="1" x14ac:dyDescent="0.25"/>
    <row r="323" ht="150" customHeight="1" x14ac:dyDescent="0.25"/>
    <row r="324" ht="150" customHeight="1" x14ac:dyDescent="0.25"/>
    <row r="325" ht="150" customHeight="1" x14ac:dyDescent="0.25"/>
  </sheetData>
  <mergeCells count="4">
    <mergeCell ref="K2:M2"/>
    <mergeCell ref="A1:S1"/>
    <mergeCell ref="T1:AE1"/>
    <mergeCell ref="AF1:AJ1"/>
  </mergeCells>
  <phoneticPr fontId="6" type="noConversion"/>
  <conditionalFormatting sqref="AC118">
    <cfRule type="timePeriod" dxfId="0" priority="1" timePeriod="lastWeek">
      <formula>AND(TODAY()-ROUNDDOWN(AC118,0)&gt;=(WEEKDAY(TODAY())),TODAY()-ROUNDDOWN(AC118,0)&lt;(WEEKDAY(TODAY())+7))</formula>
    </cfRule>
  </conditionalFormatting>
  <hyperlinks>
    <hyperlink ref="AN7" r:id="rId1" xr:uid="{94252565-72D0-40FE-B153-1DB8486829AB}"/>
    <hyperlink ref="AN8" r:id="rId2" xr:uid="{B0E3C3C4-2503-4046-8407-B82E46420D50}"/>
    <hyperlink ref="AN9" r:id="rId3" xr:uid="{1E55130E-D84C-4AFA-9614-E3C9E1D0A8C7}"/>
    <hyperlink ref="AN10" r:id="rId4" xr:uid="{CF69DC2C-5537-4B54-AB91-0DA33B191B7C}"/>
    <hyperlink ref="AN11" r:id="rId5" xr:uid="{C563B314-617F-4DB5-98FB-A38F0D2E8BAB}"/>
    <hyperlink ref="AN12" r:id="rId6" xr:uid="{6B71772D-00EE-4130-BF18-4F3F00FF55A2}"/>
    <hyperlink ref="AN13" r:id="rId7" xr:uid="{CB53A12B-D9F3-4E86-8003-36AB4B8A5861}"/>
    <hyperlink ref="AN14" r:id="rId8" xr:uid="{11C83BBF-3D55-4386-A616-2812C483B17A}"/>
    <hyperlink ref="AN15" r:id="rId9" xr:uid="{BDD714A8-83DF-4970-9840-DBA644DA1434}"/>
    <hyperlink ref="AN16" r:id="rId10" xr:uid="{FD55F160-C7BB-4302-82A8-0492A6619A69}"/>
    <hyperlink ref="AN17" r:id="rId11" xr:uid="{E955FA87-88D0-4FC8-B8EA-C3700079F4FF}"/>
    <hyperlink ref="AN18" r:id="rId12" xr:uid="{241D1263-1A3E-4071-8C04-E69AB05DE5E5}"/>
    <hyperlink ref="AN19" r:id="rId13" xr:uid="{7C721484-2932-43CF-9B63-6EC37CC46C0B}"/>
    <hyperlink ref="AN20" r:id="rId14" xr:uid="{80209223-25D2-4AF9-8F04-2714D591DA8C}"/>
    <hyperlink ref="AN21" r:id="rId15" xr:uid="{21925829-D13E-48B7-8E65-968359AC6A40}"/>
    <hyperlink ref="AN22" r:id="rId16" xr:uid="{A0DA0334-A995-48D3-B7FA-A9D9A3DD4E7E}"/>
    <hyperlink ref="AN23" r:id="rId17" xr:uid="{653E799F-D8DA-45BB-91A8-1C937EC29420}"/>
    <hyperlink ref="AN24" r:id="rId18" xr:uid="{0B0C2EFF-C93C-4E53-A242-7E089919C197}"/>
    <hyperlink ref="AN25" r:id="rId19" xr:uid="{FE3E1990-45A1-4E65-9E8F-E76B752743F7}"/>
    <hyperlink ref="AN27" r:id="rId20" xr:uid="{A3CF9768-0F49-4ED1-8C11-47004B456828}"/>
    <hyperlink ref="AN29" r:id="rId21" xr:uid="{18A8E010-C9D2-4860-BAC2-6E6B907739FF}"/>
    <hyperlink ref="AN30" r:id="rId22" xr:uid="{5B3417D9-ADE0-4293-9DFA-2387EDDAC66F}"/>
    <hyperlink ref="AN31" r:id="rId23" xr:uid="{12AA142C-7C34-4820-A449-D781C848CB55}"/>
    <hyperlink ref="AN32" r:id="rId24" xr:uid="{B0EE79D9-4B87-445A-AD63-B194BA7ECB36}"/>
    <hyperlink ref="AN33" r:id="rId25" xr:uid="{6A0A57DA-6400-47D7-9F84-E1CD5F2F861A}"/>
    <hyperlink ref="AN34" r:id="rId26" xr:uid="{063E6051-DF0C-4BE9-9B6B-340BCFC027FF}"/>
    <hyperlink ref="AN35" r:id="rId27" xr:uid="{15370C43-724D-4AD0-8A88-7A8CC779455F}"/>
    <hyperlink ref="AN36" r:id="rId28" xr:uid="{9994382C-597A-49D0-8510-0E0BAE0F86D0}"/>
    <hyperlink ref="AN37" r:id="rId29" xr:uid="{0FA833B4-7CAF-4C5E-B0D2-C4E805D9AB39}"/>
    <hyperlink ref="AN38" r:id="rId30" xr:uid="{DB3D36D8-436C-468E-BE24-E930B9EE9178}"/>
    <hyperlink ref="AN39" r:id="rId31" xr:uid="{22C3A421-D86A-428A-BDA4-42BC7D68537A}"/>
    <hyperlink ref="AN40" r:id="rId32" xr:uid="{A7DE920F-81DC-43E9-A468-9CE82E51143D}"/>
    <hyperlink ref="AN41" r:id="rId33" xr:uid="{DB9FA99D-1866-4CED-9754-8AF842F670BE}"/>
    <hyperlink ref="AN42" r:id="rId34" xr:uid="{F69C3A6A-D53E-4E65-87A0-783EC7AF0924}"/>
    <hyperlink ref="AN43" r:id="rId35" xr:uid="{C298ED75-FC9F-4B8A-B2FB-3BBFA41A221D}"/>
    <hyperlink ref="AN44" r:id="rId36" xr:uid="{AB629C9F-5A48-4C47-8CEA-E23E8FADD636}"/>
    <hyperlink ref="AN45" r:id="rId37" xr:uid="{A5D2DED2-9479-4E26-981B-622B4F31F467}"/>
    <hyperlink ref="AN46" r:id="rId38" xr:uid="{99E6016F-90EA-419F-8658-421BAD515327}"/>
    <hyperlink ref="AN47" r:id="rId39" xr:uid="{F70A2DF0-BDB4-4D79-8C58-CE4EA0833036}"/>
    <hyperlink ref="AN48" r:id="rId40" xr:uid="{1A08D3F8-2DA6-4723-94AB-A09CEC5269B5}"/>
    <hyperlink ref="AN49" r:id="rId41" xr:uid="{54D3DABA-A989-4927-9D76-FA69BF79957D}"/>
    <hyperlink ref="AN50" r:id="rId42" xr:uid="{B7A2786D-78B6-42B9-B470-93A7E18062B3}"/>
    <hyperlink ref="AN51" r:id="rId43" xr:uid="{7E4930F5-83D8-4C03-9677-4FE5FCB4C826}"/>
    <hyperlink ref="AN52" r:id="rId44" xr:uid="{B3E0044B-9F04-4608-A35B-A14288C4D6C6}"/>
    <hyperlink ref="AN53" r:id="rId45" xr:uid="{751263F2-277C-468B-B87C-9B0F4748BCD9}"/>
    <hyperlink ref="AN54" r:id="rId46" xr:uid="{2B74E5F0-EE52-403E-9B4F-F27E5E882B38}"/>
    <hyperlink ref="AN55" r:id="rId47" xr:uid="{DD68FCA5-369D-46D1-A704-28A7821E7290}"/>
    <hyperlink ref="AN56" r:id="rId48" xr:uid="{30A0820C-614F-45ED-AC65-80815BA369F9}"/>
    <hyperlink ref="AN57" r:id="rId49" xr:uid="{2930E241-ECF5-4AA4-8A6C-EF630E192DC6}"/>
    <hyperlink ref="AN58" r:id="rId50" xr:uid="{713D986B-06E5-4DBF-B5D2-F3FE9B00C5E6}"/>
    <hyperlink ref="AN59" r:id="rId51" xr:uid="{45D58135-29BC-415E-9AE8-894B01FBDD1B}"/>
    <hyperlink ref="AN60" r:id="rId52" xr:uid="{B7ECAF57-FE33-4743-9881-4D59C659FCF6}"/>
    <hyperlink ref="AN61" r:id="rId53" xr:uid="{B00B28A8-9144-419A-B47C-EEF1FB5FEC5D}"/>
    <hyperlink ref="AN62" r:id="rId54" xr:uid="{58FFBA9C-7579-4FE3-8028-8F376DA1F8EE}"/>
    <hyperlink ref="AN63" r:id="rId55" xr:uid="{531A8761-86CE-466D-A8C8-FADC33EA441E}"/>
    <hyperlink ref="AN64" r:id="rId56" xr:uid="{8DAF04AD-51E0-4509-B7FB-74E85AB32D4C}"/>
    <hyperlink ref="AN65" r:id="rId57" xr:uid="{D813D3C3-30AB-4E4D-B202-EE8C234E284F}"/>
    <hyperlink ref="AN66" r:id="rId58" xr:uid="{DBE39D6B-088B-46CE-8622-366E214DBE33}"/>
    <hyperlink ref="AN67" r:id="rId59" xr:uid="{9E5692E5-3A88-4791-8E14-6110114CFFD2}"/>
    <hyperlink ref="AN68" r:id="rId60" xr:uid="{50C702B0-4E68-4A22-AA2A-7E10E070623E}"/>
  </hyperlinks>
  <pageMargins left="0.70866141732283472" right="0.70866141732283472" top="0.74803149606299213" bottom="0.74803149606299213" header="0.31496062992125984" footer="0.31496062992125984"/>
  <pageSetup paperSize="5" scale="45" orientation="landscape" r:id="rId6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CONTRATACION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Dayana Fierro Morales</dc:creator>
  <cp:lastModifiedBy>Jenny Carolina Giron Cuervo</cp:lastModifiedBy>
  <cp:lastPrinted>2020-03-12T21:22:21Z</cp:lastPrinted>
  <dcterms:created xsi:type="dcterms:W3CDTF">2019-01-17T13:49:21Z</dcterms:created>
  <dcterms:modified xsi:type="dcterms:W3CDTF">2020-09-02T01:26:37Z</dcterms:modified>
</cp:coreProperties>
</file>